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southlanarkshire-my.sharepoint.com/personal/smcmanus_slc_ac_uk/Documents/Governance/Audit Committee/Aug 2024/papers/"/>
    </mc:Choice>
  </mc:AlternateContent>
  <xr:revisionPtr revIDLastSave="0" documentId="8_{AA17E54E-51F5-47C4-8C83-DC22EA4C507F}" xr6:coauthVersionLast="47" xr6:coauthVersionMax="47" xr10:uidLastSave="{00000000-0000-0000-0000-000000000000}"/>
  <bookViews>
    <workbookView xWindow="-120" yWindow="-120" windowWidth="29040" windowHeight="15840" xr2:uid="{58DC4BA0-5C5B-44ED-87A8-56065CA303D6}"/>
  </bookViews>
  <sheets>
    <sheet name="Strategic Risk Register" sheetId="1" r:id="rId1"/>
    <sheet name="Summary" sheetId="4" r:id="rId2"/>
    <sheet name="Quality Indicators" sheetId="3" r:id="rId3"/>
    <sheet name="Scoring" sheetId="2" r:id="rId4"/>
  </sheets>
  <definedNames>
    <definedName name="_xlnm._FilterDatabase" localSheetId="0" hidden="1">'Strategic Risk Register'!$A$6:$X$24</definedName>
    <definedName name="_GoBack">'Strategic Risk Register'!$U$21</definedName>
    <definedName name="_xlnm.Print_Area" localSheetId="0">'Strategic Risk Register'!$A$1:$V$25</definedName>
    <definedName name="_xlnm.Print_Area" localSheetId="1">Summary!$A$1:$N$25</definedName>
    <definedName name="_xlnm.Print_Titles" localSheetId="0">'Strategic Risk Register'!$1:$6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R9" i="1" l="1"/>
  <c r="R21" i="1"/>
  <c r="L20" i="4" s="1"/>
  <c r="L21" i="1"/>
  <c r="M21" i="1" s="1"/>
  <c r="J21" i="1"/>
  <c r="K21" i="1" s="1"/>
  <c r="G21" i="1"/>
  <c r="I21" i="1" s="1"/>
  <c r="H20" i="4" s="1"/>
  <c r="M20" i="4"/>
  <c r="K20" i="4"/>
  <c r="J20" i="4"/>
  <c r="G20" i="4"/>
  <c r="F20" i="4"/>
  <c r="E20" i="4"/>
  <c r="D20" i="4"/>
  <c r="M19" i="4"/>
  <c r="G19" i="4"/>
  <c r="G10" i="4"/>
  <c r="G9" i="4"/>
  <c r="G12" i="4"/>
  <c r="G11" i="4"/>
  <c r="G7" i="4"/>
  <c r="G6" i="4"/>
  <c r="G8" i="4"/>
  <c r="M6" i="4"/>
  <c r="M7" i="4"/>
  <c r="M8" i="4"/>
  <c r="K19" i="4"/>
  <c r="J19" i="4"/>
  <c r="E19" i="4"/>
  <c r="D19" i="4"/>
  <c r="T21" i="1" l="1"/>
  <c r="N20" i="4" s="1"/>
  <c r="R20" i="1"/>
  <c r="L20" i="1"/>
  <c r="M20" i="1" s="1"/>
  <c r="J20" i="1"/>
  <c r="K20" i="1" s="1"/>
  <c r="G20" i="1"/>
  <c r="I17" i="1"/>
  <c r="O1" i="4"/>
  <c r="J7" i="4"/>
  <c r="K7" i="4"/>
  <c r="J8" i="4"/>
  <c r="K8" i="4"/>
  <c r="L8" i="4"/>
  <c r="J9" i="4"/>
  <c r="K9" i="4"/>
  <c r="M9" i="4"/>
  <c r="J10" i="4"/>
  <c r="K10" i="4"/>
  <c r="M10" i="4"/>
  <c r="J11" i="4"/>
  <c r="K11" i="4"/>
  <c r="M11" i="4"/>
  <c r="J12" i="4"/>
  <c r="K12" i="4"/>
  <c r="M12" i="4"/>
  <c r="J13" i="4"/>
  <c r="K13" i="4"/>
  <c r="M13" i="4"/>
  <c r="J14" i="4"/>
  <c r="K14" i="4"/>
  <c r="M14" i="4"/>
  <c r="J15" i="4"/>
  <c r="K15" i="4"/>
  <c r="M15" i="4"/>
  <c r="J16" i="4"/>
  <c r="K16" i="4"/>
  <c r="M16" i="4"/>
  <c r="J17" i="4"/>
  <c r="K17" i="4"/>
  <c r="M17" i="4"/>
  <c r="J18" i="4"/>
  <c r="K18" i="4"/>
  <c r="M18" i="4"/>
  <c r="K6" i="4"/>
  <c r="J6" i="4"/>
  <c r="D7" i="4"/>
  <c r="E7" i="4"/>
  <c r="D8" i="4"/>
  <c r="E8" i="4"/>
  <c r="F8" i="4"/>
  <c r="D9" i="4"/>
  <c r="E9" i="4"/>
  <c r="D10" i="4"/>
  <c r="E10" i="4"/>
  <c r="D11" i="4"/>
  <c r="E11" i="4"/>
  <c r="D12" i="4"/>
  <c r="E12" i="4"/>
  <c r="D13" i="4"/>
  <c r="E13" i="4"/>
  <c r="G13" i="4"/>
  <c r="D14" i="4"/>
  <c r="E14" i="4"/>
  <c r="G14" i="4"/>
  <c r="D15" i="4"/>
  <c r="E15" i="4"/>
  <c r="G15" i="4"/>
  <c r="D16" i="4"/>
  <c r="E16" i="4"/>
  <c r="F16" i="4"/>
  <c r="G16" i="4"/>
  <c r="H16" i="4"/>
  <c r="D17" i="4"/>
  <c r="E17" i="4"/>
  <c r="G17" i="4"/>
  <c r="D18" i="4"/>
  <c r="E18" i="4"/>
  <c r="G18" i="4"/>
  <c r="E6" i="4"/>
  <c r="D6" i="4"/>
  <c r="A1" i="4"/>
  <c r="G14" i="1"/>
  <c r="F13" i="4" s="1"/>
  <c r="R17" i="1"/>
  <c r="T17" i="1" s="1"/>
  <c r="N16" i="4" s="1"/>
  <c r="R18" i="1"/>
  <c r="L17" i="4" s="1"/>
  <c r="R12" i="1"/>
  <c r="L11" i="4" s="1"/>
  <c r="F19" i="4" l="1"/>
  <c r="H19" i="4"/>
  <c r="L19" i="4"/>
  <c r="T20" i="1"/>
  <c r="N19" i="4" s="1"/>
  <c r="L16" i="4"/>
  <c r="R19" i="1"/>
  <c r="L19" i="1"/>
  <c r="M19" i="1" s="1"/>
  <c r="J19" i="1"/>
  <c r="K19" i="1" s="1"/>
  <c r="G19" i="1"/>
  <c r="T18" i="1"/>
  <c r="N17" i="4" s="1"/>
  <c r="L18" i="1"/>
  <c r="M18" i="1" s="1"/>
  <c r="J18" i="1"/>
  <c r="K18" i="1" s="1"/>
  <c r="G18" i="1"/>
  <c r="R16" i="1"/>
  <c r="L16" i="1"/>
  <c r="M16" i="1" s="1"/>
  <c r="J16" i="1"/>
  <c r="K16" i="1" s="1"/>
  <c r="G16" i="1"/>
  <c r="R15" i="1"/>
  <c r="L15" i="1"/>
  <c r="M15" i="1" s="1"/>
  <c r="J15" i="1"/>
  <c r="K15" i="1" s="1"/>
  <c r="G15" i="1"/>
  <c r="R14" i="1"/>
  <c r="L14" i="1"/>
  <c r="M14" i="1" s="1"/>
  <c r="J14" i="1"/>
  <c r="K14" i="1" s="1"/>
  <c r="I14" i="1"/>
  <c r="H13" i="4" s="1"/>
  <c r="R13" i="1"/>
  <c r="L13" i="1"/>
  <c r="M13" i="1" s="1"/>
  <c r="J13" i="1"/>
  <c r="K13" i="1" s="1"/>
  <c r="G13" i="1"/>
  <c r="T12" i="1"/>
  <c r="N11" i="4" s="1"/>
  <c r="L12" i="1"/>
  <c r="M12" i="1" s="1"/>
  <c r="J12" i="1"/>
  <c r="K12" i="1" s="1"/>
  <c r="G12" i="1"/>
  <c r="R11" i="1"/>
  <c r="L11" i="1"/>
  <c r="M11" i="1" s="1"/>
  <c r="J11" i="1"/>
  <c r="K11" i="1" s="1"/>
  <c r="G11" i="1"/>
  <c r="R10" i="1"/>
  <c r="L10" i="1"/>
  <c r="M10" i="1" s="1"/>
  <c r="J10" i="1"/>
  <c r="K10" i="1" s="1"/>
  <c r="G10" i="1"/>
  <c r="T9" i="1"/>
  <c r="N8" i="4" s="1"/>
  <c r="L9" i="1"/>
  <c r="M9" i="1" s="1"/>
  <c r="J9" i="1"/>
  <c r="K9" i="1" s="1"/>
  <c r="I9" i="1"/>
  <c r="H8" i="4" s="1"/>
  <c r="R8" i="1"/>
  <c r="L8" i="1"/>
  <c r="M8" i="1" s="1"/>
  <c r="J8" i="1"/>
  <c r="K8" i="1" s="1"/>
  <c r="G8" i="1"/>
  <c r="R7" i="1"/>
  <c r="L7" i="1"/>
  <c r="M7" i="1" s="1"/>
  <c r="J7" i="1"/>
  <c r="K7" i="1" s="1"/>
  <c r="G7" i="1"/>
  <c r="I7" i="1" s="1"/>
  <c r="T16" i="1" l="1"/>
  <c r="N15" i="4" s="1"/>
  <c r="L15" i="4"/>
  <c r="H6" i="4"/>
  <c r="F6" i="4"/>
  <c r="I11" i="1"/>
  <c r="H10" i="4" s="1"/>
  <c r="F10" i="4"/>
  <c r="I18" i="1"/>
  <c r="H17" i="4" s="1"/>
  <c r="F17" i="4"/>
  <c r="T8" i="1"/>
  <c r="N7" i="4" s="1"/>
  <c r="L7" i="4"/>
  <c r="T10" i="1"/>
  <c r="N9" i="4" s="1"/>
  <c r="L9" i="4"/>
  <c r="T14" i="1"/>
  <c r="N13" i="4" s="1"/>
  <c r="L13" i="4"/>
  <c r="I13" i="1"/>
  <c r="H12" i="4" s="1"/>
  <c r="F12" i="4"/>
  <c r="I15" i="1"/>
  <c r="H14" i="4" s="1"/>
  <c r="F14" i="4"/>
  <c r="T7" i="1"/>
  <c r="N6" i="4" s="1"/>
  <c r="L6" i="4"/>
  <c r="T11" i="1"/>
  <c r="N10" i="4" s="1"/>
  <c r="L10" i="4"/>
  <c r="T13" i="1"/>
  <c r="N12" i="4" s="1"/>
  <c r="L12" i="4"/>
  <c r="T15" i="1"/>
  <c r="N14" i="4" s="1"/>
  <c r="L14" i="4"/>
  <c r="I8" i="1"/>
  <c r="H7" i="4" s="1"/>
  <c r="F7" i="4"/>
  <c r="I10" i="1"/>
  <c r="H9" i="4" s="1"/>
  <c r="F9" i="4"/>
  <c r="I12" i="1"/>
  <c r="H11" i="4" s="1"/>
  <c r="F11" i="4"/>
  <c r="I16" i="1"/>
  <c r="H15" i="4" s="1"/>
  <c r="F15" i="4"/>
  <c r="H18" i="4"/>
  <c r="F18" i="4"/>
  <c r="T19" i="1"/>
  <c r="N18" i="4" s="1"/>
  <c r="L18" i="4"/>
</calcChain>
</file>

<file path=xl/sharedStrings.xml><?xml version="1.0" encoding="utf-8"?>
<sst xmlns="http://schemas.openxmlformats.org/spreadsheetml/2006/main" count="597" uniqueCount="189">
  <si>
    <t>Strategic Risk Register</t>
  </si>
  <si>
    <t>Dated reviewed by Risk Management Group</t>
  </si>
  <si>
    <t>RSRMG</t>
  </si>
  <si>
    <t>Dated reviewed by SLT</t>
  </si>
  <si>
    <t>Next date of review</t>
  </si>
  <si>
    <t>Agenda Item ****</t>
  </si>
  <si>
    <t>No.</t>
  </si>
  <si>
    <t>Date Raised</t>
  </si>
  <si>
    <t>Link to Quality Indicators / Strategic Aim</t>
  </si>
  <si>
    <t>Description</t>
  </si>
  <si>
    <t>Impact Rating (1-4)</t>
  </si>
  <si>
    <t>Probability Rating (1-4)</t>
  </si>
  <si>
    <t>Risk Score</t>
  </si>
  <si>
    <t>Previous submission risk score</t>
  </si>
  <si>
    <t>Movement since last submission</t>
  </si>
  <si>
    <t>Adds the score of all open risks</t>
  </si>
  <si>
    <t>Counts the number of open risks</t>
  </si>
  <si>
    <t>Adds the score of all being mitigated risks</t>
  </si>
  <si>
    <t>Counts the number of being mitigated risks</t>
  </si>
  <si>
    <t>Implications</t>
  </si>
  <si>
    <t>Mitigation Action</t>
  </si>
  <si>
    <t>Post-mitigation impact</t>
  </si>
  <si>
    <t>Post-mitigation probability</t>
  </si>
  <si>
    <t>Post-mitigation score</t>
  </si>
  <si>
    <t>Previous submission mitigation score</t>
  </si>
  <si>
    <t xml:space="preserve">Progress To Green: Key Actions </t>
  </si>
  <si>
    <t>Comments</t>
  </si>
  <si>
    <t xml:space="preserve">Risk Owner </t>
  </si>
  <si>
    <t>3.1, 3.5, 3.6</t>
  </si>
  <si>
    <t>That the College cannot maintain financial stability</t>
  </si>
  <si>
    <t>That the College would not be able to meet its financial obligations and /or that investment in student activity could not be maintained to an appropriate level.</t>
  </si>
  <si>
    <t xml:space="preserve">Jan 2023
Awaiting indicative funding for the next academic year in March 2023. Indications are flat cash funding scenarios relating a real cut.  Value for Money Group meeting on 25th January 2023. 
Apr 2023
Value for Money Group focus on staffing efficiencies and more robust Curriculum Planning model for 2023/24.  Flat cash Grant in Aid settlement confirmed, but with additional cut in activity &amp; funding for the Region.
June 2023
"Flat cash" settlements for 2024/25 and 2025/26 copnfirmed by SFC.  Board approved a deficit budget for 2023/24 only.  Management working towards balanced budget.
January 2024
Financial Modelling being undertaken, review of curriculum and ensuring areas that meet demand are promoted. Full cost targets increased. </t>
  </si>
  <si>
    <t>January 2023
College has to continue working to make efficiencies and savings. 
April 2023
Interim budget to be drawn up for approval of the Board on 1st June 2023.  Detailed budget to be prepared for additional meeting of the Finance and Resources Committee before completion of the SFC return (FFR).
August 2023
Curriculum Planning model being used to monitor staffing. Improved and enhanced budget monitoring procedures being introduced for 2023/24.
October 2023
On track to meet credit target for 2023-24. 
January 2024
Work on-going to embed regular monthly management reporting of results to highlight areas of financial concern.</t>
  </si>
  <si>
    <t>Vice Principal - Finance, Resources &amp; Sustainability</t>
  </si>
  <si>
    <t>3.1, 3.2 3.5, 3.6</t>
  </si>
  <si>
    <t xml:space="preserve">That there is a failure of financial controls                                                                                                  </t>
  </si>
  <si>
    <t>Insufficient or incorrect information available to senior management and the Board of Management; potential for fraud.</t>
  </si>
  <si>
    <t xml:space="preserve">August 2023
Finance Dept team enhanced with permanent appointment of Management and Financial Accountants.  Additional support re Procurement from APUC until December 2023.
Extensive work has been undertaken in conjunction with Governance Professional to update policies and procedures.  Review of timetable of activities of the Audit and Risk Committee and Finance and Risk Committee now drawn up.
Additional work has been undertaken by internal audit service on policies and prodcedures in 2022/23 and 2023/24. 
</t>
  </si>
  <si>
    <r>
      <rPr>
        <sz val="11"/>
        <color rgb="FF000000"/>
        <rFont val="Calibri"/>
        <scheme val="minor"/>
      </rPr>
      <t xml:space="preserve">Closer scrutiny of previous internal audit recommendations, both via senior management and the Audit and Risk Committee.                                                             
Introduction of new approach to control, assurance and risk management arrangements. 
April 2023
Review of governance to be undertaken by internal auditors in summer of 2023
</t>
    </r>
    <r>
      <rPr>
        <sz val="11"/>
        <color rgb="FFFF0000"/>
        <rFont val="Calibri"/>
        <scheme val="minor"/>
      </rPr>
      <t xml:space="preserve">
</t>
    </r>
    <r>
      <rPr>
        <sz val="11"/>
        <color rgb="FF000000"/>
        <rFont val="Calibri"/>
        <scheme val="minor"/>
      </rPr>
      <t xml:space="preserve">August 2023
Pay controls in place, not replacing staff who have left the organisation, allowed for curriculum adjustmnets to be made, curriculum staff redployed to other areas should there be overstaffing,. Consideration given when staff leave whether this replacement needs to be FT, PT or whether it is needed. 
Curriculum Plan is very tightly planned, with finance and curriculum teams working together to prepare budgets for the year. 
October 2023
Audit Scotland audit in progress currently with no concerns raised to date. 
January 2024
Internal audit in progress regarding pensions and payroll procedures.
</t>
    </r>
  </si>
  <si>
    <t>Vice Principal - Finance, Resources &amp; Sustainability/ Head of HR</t>
  </si>
  <si>
    <t>1.6, 2.2, 2.4</t>
  </si>
  <si>
    <t>That there is failure to meet Credit target and /or failure to retain major public and private contracts.</t>
  </si>
  <si>
    <t xml:space="preserve">Clawback of SFC activity funding and shortfall in income.  Failing to meet credit targets on a consistent basis may affect annual activity allocation.  
Failure to meet maintain ESF records to substantiate our claim is likely to affect income </t>
  </si>
  <si>
    <t>Student activity is monitored on a weekly basis by senior management via the SLT meetings, with those weekly reports being made available to faculty and admissions staff; Additional enhanced reporting in use through Power BI to monitor real time information. 
Jan 2023
All credit activity to up on the by 27 January and checks to made on this. 
Plans are being put in place to meet the gap, such as the preparing to study courses. 
April 2023
Additional activity running  and planned to meet credit target. 
August 2023
Region has a 10.7% decrease in activity taarget for 2023/24.  
Colleges now have a 2.0% leeway re meeting activity targets. 
January 2024
College highly likely to exceed credit target but will be confirmed following the completion of the January enrolment cycle by 31 January 2024.</t>
  </si>
  <si>
    <t xml:space="preserve">October 2022
Scenario planning and forecasting under way for the 2022/23 academic year;  New website being launched in November 2022 to support with recruitment and learner journey. 
April 2023
Progress being made, but dependent on planned activity. 
August 2023
2022/23 taget met; Curriculum Plan model now operational with all courses for 2023/24 incorporated; accurate monitoring now enhanced.
October 2023
College on track to meet target for 2023-24.  
January 2024
College is on track to meet credit target.  </t>
  </si>
  <si>
    <t>2.1, 2.5, 3.4, 3.6</t>
  </si>
  <si>
    <t>That there is a breach of legislation and associated regulations (incl. GDPR)</t>
  </si>
  <si>
    <t xml:space="preserve">Breach or leak of sensitive data impacting on college reputation. </t>
  </si>
  <si>
    <t>Head of MIS</t>
  </si>
  <si>
    <t>2.1, 2.2, 2.6, 3.5</t>
  </si>
  <si>
    <t xml:space="preserve">That there are insufficient funds for capital project and maintenance requirements  </t>
  </si>
  <si>
    <t>The College estate is of an age that requires constant monitoring and an appropriate level of funding to address major issues (e.g. building envlope, heating and cooling, lifts, security equipment, etc.)</t>
  </si>
  <si>
    <t xml:space="preserve">SFC undertook a condition survey and has allocated funds over a five year period to address backlog maintenance and dilapidation works.  The College appointed professional advisors to assist in the management of the projects which have been undertaken.   College has enhanced its procurement arrangements to ensure that all major items of expenditure are reviewed by a senior management committee, thus ensuring value for money as well as an additional level of control over non salary spend.       As part of our approach to the introduction of a Strategic Investment Plan, the College is currently considering introducing its own estate condition survey, given the age of the building and the number of significant repairs now being required. 
August 2023
CAPEX projects prioritised and completed within budget allowing for future works within remaining ringfenced funds.
January 2024
CAPEX spend being closely scrutinised and only essential capital spend must be incurred as a result of financial situation facing the College Sector. </t>
  </si>
  <si>
    <t xml:space="preserve">Current planning is to utilise cash holding to fund an infrastructure investment programme; Additionally, the college is planning to undertake an estate condition survey to ensure that a clear plan for any additional work is captured.; The air conditioning units and the roof are all currently being replaced; Air Conditioning replacement completed. Roof project almost completed, snagging being undertaken. Building is weather proofed. 
Jan 2023
Update on capex progress to date at VfM group on 25th January 2023. 
April 2023
Funds have been committed to support the key changes to the building. 
August 2023
Following completion of CAPEX works, funding remains for future works
October 2023
College has also submitted a funding application to the Scottish Government Energy Efficiency Grant scheme to support with building fabric first appeoaches, which would provide possible future cap ex funds for the estate. </t>
  </si>
  <si>
    <t>Vice Principal - Finance, Resources &amp; Sustainability/ Head of Estates</t>
  </si>
  <si>
    <t>1.1, 1.2, 1.3, 1.4, 2.1, 3.1, 3.3</t>
  </si>
  <si>
    <t xml:space="preserve">That there is a failure to meet statutory and legislative health and safety as well as safeguarding  requirements. </t>
  </si>
  <si>
    <t xml:space="preserve">Impacts on safety of all employees and students leading to serious injury or death. Unable to protect our most vulnerable students. </t>
  </si>
  <si>
    <t>Health and Safety Committee meet regularly to monitor health and safety arrangements and any issues are raised.
Staff induction in place on H&amp;S; Separate COVID risk register in place to monitor operational arrangements; Facilities Teams and H&amp;S Officer ensure all risk assessments are updated annually; Regular reporting on Health and Safety to HR Committee as part of their remit requirements; Full review of Health and Safety Policy and Procedures being undertaken; Lead Safeguarding Officers in place and appropriate training in place.; Safeguarding group meets regularly. 
August 2022
Robust HMI Safeguarding report received in April 2022; Refresher training and reissue of safeguarding cards; Expanded the network of safeguarding officers; Health and Safety audit completed, with no major recommendations; Refreshed health and safety policy will go to the Board in October 2022; Appointment of 2 permanent health and safety staff members. 
October 2022
Health and Safety Audit completed satisfactorily.
Health and Safety Policy approved by the Board of Management. 
January 2023
Health and Safety Policy launched and names of those who have read it recorded.
April 2023
Progress made against internal audit plan and Health and Safety Committee meets regularly to keep on top of action and key issues. Policy and procedures updated. 
Safeguarding Policy and Procedures updated and due to got to the Board for approval in June 2023.  
August 2023
H&amp;S Policy reviewed and updated over summer break.
Continued quarterly H&amp;S committee meetings planned including representation of cross college departments for 2023/24</t>
  </si>
  <si>
    <t xml:space="preserve">October 2022
Health and Safety Policy Approved.
First Aid Procedures renewed and due for sign off by SLT in October 2022. 
January 2023
Training sessions now being scheduled. 
April 2023
Significant progress made with policy and proceudures. 
August 2023
There is a new Safeguarding Policy and Fitness to Study Policy approved by the Board in June 2023.
Training for Health and Safety and Safeguarding will be rolled out to all staff in August through the mandatory online modules. 
October 2023
Updated safeguarding processes to clarify roles and spread low level behaviourial issues to curriculum. 
</t>
  </si>
  <si>
    <t>Head of Estates</t>
  </si>
  <si>
    <t>2.1, 2.5, 2.6, 3.5, 3.6</t>
  </si>
  <si>
    <t>That there is business interruption due to major disaster, IT failure etc</t>
  </si>
  <si>
    <t xml:space="preserve">Impacts on the college's ability to provide a service to its users as well as potential financial and performance impacts. </t>
  </si>
  <si>
    <t>That there is a theft of, or damage to, Management Information System (incl. cyber-crime)</t>
  </si>
  <si>
    <t>1.1, 1.2, 1.3, 1.4, 1.5, 1.6, 1.7, 2.3</t>
  </si>
  <si>
    <t>That there is a failure to achieve  high standards of learning and teaching.</t>
  </si>
  <si>
    <t xml:space="preserve">Impacts on the student experience, the college's reputation and Education Scotland risk ratings. 
Impacts on student recruitment leading to financial risk. 
</t>
  </si>
  <si>
    <t xml:space="preserve">January 2023 
First self-evaluation cycles completed and progress reviews have taken place. Ongoing engagement and campus visits from HMI. Audit cycle in train.  Robust learner voice processes which are acted on promptly. 
April 2023
Evaluation process updated and self evaluation progress occuring.  HMIE Education Scotland visit took place in March 2023 which resulted in no main points for action. 
October 2023
Self Evaluation currently being written. 
January 2024
Care Review and HMIE Inspectorate visits planned for early 2024 to assess learning environment.
</t>
  </si>
  <si>
    <t xml:space="preserve">October 2022
Mitigating actions in place. 
External assessors being used to assess Construction MAs, now part of the Quality Audit process to provide assurance that work is of a high standard and does not impact on direct claims status. 
April 2023
Education Scotland annual engagement visit report received which did not contain any main points of action. 
August 2023
Current challenges with missing outcomes due to ASOS, as yet there is not a national approach to ASOS, and there has been no communication from the Scottish Funding Council. The impact of this may mean that results nationally will not be available in March 2024
October 2023
Care will be the subject of a national thematic review in early 2024 by Education Scotland. 
</t>
  </si>
  <si>
    <t>2.1, 2.3, 2.6, 3.1, 3.3, 3.4</t>
  </si>
  <si>
    <t xml:space="preserve">That there is a failure to provide an engaging and effective employee journey. </t>
  </si>
  <si>
    <t xml:space="preserve">Impact on the employee experience and could result in high turnover, high absence rates, disengagement, poor employee relations and industrial relations matters, poor performance of employees and subsequently a poor experience for students and negative impact on college reputation. </t>
  </si>
  <si>
    <t xml:space="preserve">October 2022
Accreditations achieved to date include: Disability Confident Employer and Leaders in Diversity. The re-accreditations of Investors in People and We Invest in Wellbeing are currently being progressed; Ongoing review of the employee journey, process optimisation and automation. Consideration for a new HR System; Refreshed policies and procedures include: Attendance Management and Support Procedure; Disciplinary Procedure; Grievance Procedure and the Public Interest Disclosure Policy and Procedure. 
January 2023
Employee Journey being mapped out and associated procedures being drafted, with a view of lean process management and consideration of both automation and employee experience. People Managers being trained on disciplinary, grievance and investigations by ACAS. 
Review of payroll and pensions process. 
April 2023
The College now has We Invest in Well Being Platinum. 
August 2023 
New integrated HR &amp; Payroll system on track to be implemented in 2023. Pension reporting streamlined. 
October 2023
More resilence in HR team with regards to learning how to do payroll.
January 2024
Wider HR team now trained to administer payroll.   </t>
  </si>
  <si>
    <t xml:space="preserve">The College is working on the implementation of a new HR system that will enhance experience, automate manual tasks. 
April 2023
New HR system is in the process of implementation.
January 2024
New HR system progressing.  </t>
  </si>
  <si>
    <t>Head of HR</t>
  </si>
  <si>
    <t>2.1, 2.3, 2.5, 2.7, 3.1, 3.2, 3.4, 3.6 / Aim 1</t>
  </si>
  <si>
    <t xml:space="preserve">That there is a failure to safeguard the health and wellbeing of staff and students. </t>
  </si>
  <si>
    <t xml:space="preserve">Impacts on the health and wellbeing of staff and students. This could result in high absence, disengagement and higher withdrawal rates for students.                         Risk of serious harm to the individual if the appropriate safeguarding action is not taken.   This would significantly impact the student and staff experience leading to potential risk of legal action, complaints and having a negative impact on the college reputation.  </t>
  </si>
  <si>
    <t xml:space="preserve">August 2022 
Ongoing effective development of safeguarding and health and wellbeing support for staff and students.  Safeguarding / GBV Prevention / Corporate Parenting / Carers Support policies and procedures in place. Specialised staff in Student Services and HR responding to concerns or issues.  Criminal Convictions and PVG is undertaken as part of the employee recruitment process.  Safeguarding, Prevent and Corporate Parenting training is mandatory as part of the staff induction process.  Safeguarding including Prevent, Corporate Parenting, Mental Health &amp; Wellbeing information and videos part of the Learner Induction process.  College Safeguarding Group is a cross-college group which has both student and staff membership - this groups meets quarterly.  GBV Prevention Strategy and Action Place / Corporate Parenting Plan in place which is monitored by the Safeguarding Group.                                                                                                                                                           Other mitigations include:-       
•Student Support email address. Same day response, including responses to financial and emotional crisis support. 
•Guidance and support staff available on campus for in person support on same day appointment basis. 
•Staff are trained in Mental Health First Aid and ASIST
•Dissemination and attendance of external safeguarding training opportunities, such as those provided by CDN, 
•Counselling Service for staff and students.
•Weekly Yoga and Mindfulness classes for staff and students
•Online Togetherall resource for staff and students
•Same day response provided via dedicated student support email, including responses to financial and emotional crisis support. 
•Guidance and support / line management staff available on campus for in person support on same day appointment basis. 
•Annual safeguarding, health and wellbeing calendar of events
•College Mental Health Group and LGBT Champion Group in place
•Peer support groups for staff and students
April 2023
The new Safeguarding Policy and Procdure for staff and students has been updated and will go to the main board in June 2023.
</t>
  </si>
  <si>
    <t xml:space="preserve">October 2022
Additional staff in Students Services to help support well-being. 
Student Support Strategy in progress.
Remploy an organisation to facilitate staff return to work is now being used to support. 
"We invest in wellbeing" survey issued to staff as part of Investors in People application with action plan formulated to deal wityh results..
August 2023                                                                                                                                                                                                                                                          
Funding approved by the SLC Trust (ALF) for two posts to support student and staff health and wellbeing.  This is for Guidance &amp; Support and Counselling.  Pending SFC Mental Health Funds to support student health and wellebing to be published for 2023-24.  
October 2023
ALF approved funding for soup and a sandwich., with a further bid being submitted to the October ALF meeting. 
Pop up second hand shop now open to support students. 
January 2024
A further bid has been approved by the ALF for soup and sandwich free breakfast and lunch initiatives, together with funding for a Hortocultural Garden space to promote both positive mental and physical health benefits for staff and students.  Pop up second hand shop has been successful to date.   </t>
  </si>
  <si>
    <t>Head of Student Services</t>
  </si>
  <si>
    <t>1.1, 1.2, 1.3, 1.4, 1.5, 1.6, 1.7, 2.5, 2.6, 2.7, 3.1, 3.3</t>
  </si>
  <si>
    <t xml:space="preserve">That the College cannot  provide a robust learner experience supporting them onto their final destinations. </t>
  </si>
  <si>
    <t xml:space="preserve">Relates to application and recruitment experience,  students not receiving the appropriate or accurate information or the necessary access to support such as financial or  health and wellbeing. 
Recruitment impacted by outdated systems impacting the experience.  Also any delays to bursaries, additional IT equipment and discretionary support may impact. </t>
  </si>
  <si>
    <t xml:space="preserve">Applications are monitored by the Student Services Team, review of application and enrolment system in train.
Financial and emotional support offered by the Team. 
Team undertake regular training to provide the best possible service and to keep up to date with changes. 
Power BI now being used for curriculum planning and to ensure a more efficient application process.  Other mitigations include
•Same day response provided via dedicated student support email, including responses to financial and emotional crisis support. 
•Guidance and support staff available on campus for in person support on same day appointment basis. 
•Ongoing review of new Admissions electronic system to ensure smooth transition from application to enrolment. Additional work to be undertaken in this area via regular working group meetings.
•Staff attendance at new Mental Health First Aid training, as provided by SLC.
•Dissemination and attendance of external training opportunities, such as those provided by CDN, etc.
•Review potential increase in counselling and guidance/support provision to ensure reduction in waiting times for emotional support.
•Bursary software under review with developers.
•Support being provided to SA including additional recruitment of new VP.
•Provision of long term laptop loans via Library service to facilitate engagement in class and coursework.
Reinforced links between the student association, class reps and quality team so directly links back to the learner
More opportunities for students to undertake study skills in this academic year and it has now been introduced into twilight sessions. 
January 2023
Progressing students are due to be given a conditional offer in Feb 2023 for the first time.
National Career Review may inform College's approach to IAG.  Applications for 2023-24 due to open on 30th January 2023.
August 2023
The vast majority of applications and students are progressed on a timely basis, however, further actions are being taken to ensure consistency across the college. 
Updated Student Association Student Mental Health Agreement (SMHA) produced.
January 2024
Late payment of bursaries in the first academic term impacted on student retention as some students could not support their studies financially and had to withdraw. 
</t>
  </si>
  <si>
    <t xml:space="preserve">Additional central funding has been received to allow additional resources to be brought in to address particular issues that may be exacerbated due to the COVID pandemic. 
Website refresh now out to tender.
Power BI being used to for applications and curriculum planning. 
Review taking place regarding staffing resources to meet student needs of financial and emotional support.  This includes reviewing the possibility of additional recruitment within student funding, guidance and support, etc, including student placements for counselling.
May 2022
Current strike action by EIS is having a negative impact on the learning experience.
EQA activity at risk due to lecturers potentially not engaging and resulting learners as well. 
August 2022
Mitigating actions have allowed this risk to be reduced due to the completion of the key system updates, removal of barriers to progress and clearer focus on supporting students to achieve their destinations. 
October 2022
Work in progress on reviewing business support functions supporting the learner recruitment journey. 
January 2023
Longer term review required. 
October 2023
CEIAG workshops being delivered across all areas of the curriculum and more sessions being delivered by SDS in the College. 
Core skills project launched in August 2023 to support FT FE students in particular achieve a standard of literacy and numeracy. 
</t>
  </si>
  <si>
    <t>3.1, 3.2, 3.4, 3.5, 3.6</t>
  </si>
  <si>
    <t>That there is a failure of Corporate Governance arrangements</t>
  </si>
  <si>
    <t>That the College would fail in its duties as a public body and charity to adhere to statutory expectations. Risk to business delivery; risk to reputation; risk to effective relations between SLC and NCL e.g. given journey towards dissolution and risk of distraction or tension and ensuing impact on operational delivery.</t>
  </si>
  <si>
    <t xml:space="preserve">Effective training and development for all staff, including in relation to compliance; Effective T&amp;D for the Board, given 10 new members, building on the recommendations of the EER and including consideration of culture and values of Board.  Advice sought from appropriate bodies (SFC, IA, Good Governance Steering Group).                                                                                                                             
Planning for the transition to dissolution will be important to ensure that we have the right systems, processes and relationships in place to take up position as a Regional college.  Work already in train to identify agreed actions; SFC has established a liaison group involving themselves, Scottish Government and the two colleges.                                                                                                                                                         The Audit and Risk Committee are overseeing a formal, quarterly review of all audit recommendations on a rolling basis to ensure that all actions agreed are completed appropriately and according to timetable.  
October 2022
Government Improvement Plan signed off by the Board of Management and agreed to incorporate this into the usual Board of Management Evaluation and Enhancement Plan. 
Strategy Day held with the Board of Management on Risk and Equality and Diversity held in Sept 2022
External Auditors content that regional board members and/ staff attend committee meetings. 
April 2023
The AAR report stated that the College was now fully compliant with the Code of Good Governance for Scotland's Colleges as at July 2022. 
August 2023
Staggered appointment of new board members. 
October 2023
Appointed a new permanent Governance Professional in September 2023. 
</t>
  </si>
  <si>
    <t>Awaiting finalisation of Board member induction programme;  Board discussion on SFC report to progress recommendations; Awaiting clarification from SFC/SG on timeframe for dissolution to allow for planning.
Jan 2022
Governance Improvement Plan established post the SFC Governance review as well as input from internal auditors is now being actioned. 
May 2022
Board members have been inducted; Key polices have been updated, financial regulations and bribery have all been updated and approved by Committee. Disciplinary, capability and grievance also due to be signed off at next HR Committee meetings; Governance Improvement plan shows progress against key actions. 
Board strategy day planned for 16 May 2022; Acting Principal now in place until investigation has been resolved; Risk now of reputational damage due to increase in press coverage.; Challenges in recruiting key staff and risks around staff being able to leave for additional positions. 
August 2022
Strategy Day planned for August 2022; Clerk to the Board reviewed key documentation; New staff  and student members appointed through the Clerk's successful recruitment; Significant progress made on Government Improvement and Management Response Plans.; The College adheres strictly to the Code of Good Governance for Scottish Colleges. 
January 2023
To date corporate governance is robust, with no breach of the Code for the 2022-23 year. 
April 2023
AAR from external audit providers confirmed that College was compliant with the Code at July 2022 and at the date of signing of the accounts (April 2023)
Audit of governance to be undertaken by Henderson Loggie in summer 2023 (postponed to early 2024).
August 2023
5 new Board members appointed over the summer. Board Development day held in August to being strategic planning. 
October 2023
Appointed a permanent Governance Professional in September 2023 who has completed all CDN Induction training and is part of the Goverance Professionals Group. Is also having a detailed handover with the Interim Governance Professional. 
January 2024
Recruitment process launched to replace board members who have left. Audit of governance also to be undertaken by Henderson Loggie in February 2024.</t>
  </si>
  <si>
    <t>Principal</t>
  </si>
  <si>
    <t>2.3, 3.2, 3.3</t>
  </si>
  <si>
    <t>That there is a reputational risk to the College.</t>
  </si>
  <si>
    <t xml:space="preserve">•That potential students, staff or Board members are deterred from enrolling / joining the College.
•That the College suffers financial loss from a decrease in activity or loss of access to potential income streams.
</t>
  </si>
  <si>
    <t>• Staff development sessions on, for example, inclusiveness and diversity being part of mandatory training for staff;
• Regular staff meetings including annual all-staff conference;
• College has complaints procedure, clearly highlighted on website;
• Extensive governance training for senior staff and Board members being delivered as part of a rolling programme of development</t>
  </si>
  <si>
    <t xml:space="preserve">• Strategy being delevoped to ensure that "good news" stories are gathered centrally and distributed accordingly, particularly via social media; 
• The implications of impending decrease in allocation of central funding or activity to be managed accordingly in terms of publicity and student / staff perception and morale; 
•Action plan being formulated to address issues raised in staff survey
October 2023 
College is aware of potential legal issues being raised which may impact on the reputation.  Communication plan is being put in place to support. 
</t>
  </si>
  <si>
    <t>2.6, 2.7, 3.1, 3.2, 3.4, 3.5, 3.6</t>
  </si>
  <si>
    <t>That the College is not on track to meet the Scottish Government net zero targets.</t>
  </si>
  <si>
    <t xml:space="preserve">College has drafted a new Climate Change Emergency Action Plan,  based on the Further and Higher Education road map, which will go to the Finance and Resources Committee on 27 November 2023
College works very closely with the Energy Skills Partnership to deliver on national skills agendas.
College submits the Public Body Climate Change report submitted annually and monitors data. 
</t>
  </si>
  <si>
    <t>LED lighting replacement programme. The replacement of 1900 lights to LED fittings.
Additional Solar Panels fitted. The PV system comprise of 300 panels to give an additional output of 150kW.
Scottish Green Public Sector Estate Decarbonisation Scheme. The College has engaged with Mott MacDonald regarding pre capital works to investigate the Central Government Energy Efficiency Capital Grant Fund 2023/2024 to support the College journey to NET Zero.</t>
  </si>
  <si>
    <t>Risk Key</t>
  </si>
  <si>
    <t>Low</t>
  </si>
  <si>
    <t>1-4</t>
  </si>
  <si>
    <t>Medium</t>
  </si>
  <si>
    <t>5-11</t>
  </si>
  <si>
    <t>High</t>
  </si>
  <si>
    <t>12-16</t>
  </si>
  <si>
    <t>Summary Schedule</t>
  </si>
  <si>
    <t>January 2024</t>
  </si>
  <si>
    <t>Agenda Item ***</t>
  </si>
  <si>
    <t>Risk No.</t>
  </si>
  <si>
    <t>Link to College Strategic Objectives</t>
  </si>
  <si>
    <t>Risk Owner</t>
  </si>
  <si>
    <t>VP for Finance, Estates and Sustainability</t>
  </si>
  <si>
    <t>1,3</t>
  </si>
  <si>
    <t>VP for Learning &amp; Teaching</t>
  </si>
  <si>
    <t>2,3</t>
  </si>
  <si>
    <t>Head of IT</t>
  </si>
  <si>
    <t>Head of Estates / Head of IT</t>
  </si>
  <si>
    <t>1,2</t>
  </si>
  <si>
    <t>1,2,3</t>
  </si>
  <si>
    <t>Governance Professional</t>
  </si>
  <si>
    <t>College Strategic Objectives:</t>
  </si>
  <si>
    <r>
      <rPr>
        <b/>
        <sz val="10"/>
        <color rgb="FF000000"/>
        <rFont val="Calibri"/>
      </rPr>
      <t>Successful student</t>
    </r>
    <r>
      <rPr>
        <b/>
        <sz val="11"/>
        <color rgb="FF000000"/>
        <rFont val="Calibri"/>
      </rPr>
      <t>s</t>
    </r>
  </si>
  <si>
    <t>Highest quality education and support</t>
  </si>
  <si>
    <t>Sustainable behaviours</t>
  </si>
  <si>
    <t>Strategic Priority Quality Indicators</t>
  </si>
  <si>
    <t>Reference to Risk Register</t>
  </si>
  <si>
    <t>Risk Register at 4 February 2022</t>
  </si>
  <si>
    <t>Risk Number</t>
  </si>
  <si>
    <t>Strategic Priority 1 - Successful Students</t>
  </si>
  <si>
    <t> </t>
  </si>
  <si>
    <t>Equality of Opportunity</t>
  </si>
  <si>
    <t>Equity of outcomes</t>
  </si>
  <si>
    <t>Learners achieving to the best of their ability</t>
  </si>
  <si>
    <t>Skilled and knowledgeable staff</t>
  </si>
  <si>
    <t>High student attainment rates</t>
  </si>
  <si>
    <t>High post-course success rates</t>
  </si>
  <si>
    <t>High student satisfaction rates</t>
  </si>
  <si>
    <t>Strategic Priority 2 - Highest Quality Education and Support</t>
  </si>
  <si>
    <t>High-quality working and learning environment</t>
  </si>
  <si>
    <t>Responsive curriculum aligned to current and future employer requirements</t>
  </si>
  <si>
    <t>Valued and enthusiastic staff</t>
  </si>
  <si>
    <t>High-quality learning and teaching</t>
  </si>
  <si>
    <t>High-quality support services</t>
  </si>
  <si>
    <t>Innovative solutions</t>
  </si>
  <si>
    <t>Productive partnerships</t>
  </si>
  <si>
    <t>Strategic Priority 3 - Sustainable Behaviours</t>
  </si>
  <si>
    <t>Effective leadership and management</t>
  </si>
  <si>
    <t>Excellent governance</t>
  </si>
  <si>
    <t>Continuing professional learning and development</t>
  </si>
  <si>
    <t>Environmentally-sustainable behaviours</t>
  </si>
  <si>
    <t>Financial sustainability</t>
  </si>
  <si>
    <t>Appropriate risk management</t>
  </si>
  <si>
    <t>Risk Score Reference Grid</t>
  </si>
  <si>
    <t>Score</t>
  </si>
  <si>
    <t>Risk Level</t>
  </si>
  <si>
    <t>Green</t>
  </si>
  <si>
    <t>Amber</t>
  </si>
  <si>
    <t>Red</t>
  </si>
  <si>
    <t xml:space="preserve">Data Protection Officer in place to advice on general Data Protection Regulation;  Staff mandatory training and policies in place and actively marketed to heighten awareness; Compliance/audit checks in place;  GDPR policies currently being updated as part of College-wide policy refresh exercise;                                             
Training planned for all staff on legislative and regulatory issues, including conflict of interest, bribery and corruption and security of assets.  
August 2022
A suite of new polices have been developed and/or updated; Multi factor authentication in train; Cyber security Essentials status obtained; Training completed on conflict of interest etc as above and data protection and GDPR. 
October 2022
Cybersecurity audit completed satisfactorily. College is now undertaking penetration testing; All staff conference in August;  all staff completed mandatory training on GDPR; Data Protection portal is now live. 
April 2023
New retention policy has been agreed and published. Cyber Essentials plus was successfully completed in Feb
October 2023
GDPR TES develop training issued to all staff, ICO framework and ROPA for each department currently being completed.
Jan 2024
Work has begun on ROPA's (records of processing)  and the ICO accountability framework has been completed giving SLC a confidence of data protection controls. Cyber security frameworks and changes continue to be reviewed and we are confident in the controls that are in place from the NCSC 10 things
</t>
  </si>
  <si>
    <t xml:space="preserve">Apr 2023
Retention Documentation has been issued, further actions will be completed including communication of this guide for all managers to control the documentation
Cyber risk framework is being updated in June this year to ratify the score in this sheet. (Cyber risk can be escalated if important issues arise in that review)
Jan 2024
Complete ROPA's in all departments for understanding data management
</t>
  </si>
  <si>
    <t xml:space="preserve">Business Continuity Plan for College in place.
Business interruption insurance in place.
Member of HEFESTIS and benefit from shared intelligence. 
August 2022
Internal audit for cybersecurity completed.
Updated Microsoft Licence of A5 allows for enhanced protection. 
October 2022
A5 licence in place and multi factor authentication in place.
April 2023
Board briefing for cyber security due on the 2nd of May, satisfying cyber audit points. 
October 2023
Cyber Security information will be placed into the next risk about theft of major systems. This is business continuity updates, this will be worked on in the new year. Update for the next risk management meeting
Jan 2024
Cyber security controls continue to be improved following the cyber risk framework. Work started on the BCP and incident response documentation as it needs revisited since it was published. </t>
  </si>
  <si>
    <t>Existing business continuity arrangements being reviewed in light of recent events. 
Key estates risks now been identified and have been or are being resolved. 
Further training for incident response for board members needs to be considered and scheduled (Scenario training)
Jan 2024
A review of BCDR documentation is to be completed in the next few months to update mitigation controls.</t>
  </si>
  <si>
    <t xml:space="preserve"> Shared sector approach in place through HEFESTIS and advanced intelligence.
Robust and regular testing of IT systems
Business continuity plans in place for IT and MIS areas.                                                                                              Annual certification with Cyber Essentials Plus
Incident response training
Jan 2024
Cyber essentials and cyber controls continue to be monitored, a review on the policies and procedures needs to take place to maintain current levels of confidence. The score can be lower at this review due to the actions being closed down from the audit. Impact remains high, however the probability of the risk can be lowered
</t>
  </si>
  <si>
    <t>Jan 2023
Cyber Essentials Basic has been complete and college is compliant. Cyber Essentials Plus to be completed FEB 2023
Close off from H&amp;L Cyber audit actions by the summer, which should change the position of this task. 
April 2023
Cyber Essentials complete, Cyber training planned for the Board on the 2nd of May. Planned asset tracking update due in July 2023 to ratify the buildings equipment checks. 
October 2023
Another Cyber Essentials Achieved for another year. Going through a 0365 health check and reviewing the cyber risk framework for an update for progross. This risk will be driven through the cyber security aspects rather than business continuity
Jan 2024
Review of documentation for IT and cyber will be completed over the next few months</t>
  </si>
  <si>
    <t xml:space="preserve">all up to date - new governance professional appointed  - held strategy/training days. 1-2-1s are in train, refresh of gov statement for financial statements - new Board appointments. </t>
  </si>
  <si>
    <t xml:space="preserve">gov rolling review - refresh of terms of references </t>
  </si>
  <si>
    <t>speak to Peter</t>
  </si>
  <si>
    <t xml:space="preserve">No change </t>
  </si>
  <si>
    <t>19 August 2024</t>
  </si>
  <si>
    <t>Vice Principal - Learning, Teaching &amp; the Student Experience.</t>
  </si>
  <si>
    <t xml:space="preserve">August 2024
No change to risk scorings required. The Care Thematic review was extremely positive, as was the HM Annual Inspection visit. 
The relaunch of the Quality manual will ensure consistancy across all platforms, 
The PDLT relaunch puts student evalaution at the forefront and the Colleges internal safeguarding procedures ensure an excellent student experience.  
</t>
  </si>
  <si>
    <t xml:space="preserve">August 2024
No change to risk scorings  All corporate governance arrangements are up to date and a new Governance Professional has been appointed. </t>
  </si>
  <si>
    <t xml:space="preserve">August 2024
No change to risk scores.  The College is acutely aware of potential reputational damage but has a communication plan in place and procedures for dealing with highly public crisis communications effectively and timely. 
The College currently undertakes a rolling publication of good news stories across social media and general press platforms and social media guidelines hae been developed to ensure that communications are appropriate. These guidelines will be rolled out to College staff pin the coming weeks. 
A stakeholder newsletter is set to be published later in August 2024 to support with the drive towards more positive communications from  the College.   
</t>
  </si>
  <si>
    <t xml:space="preserve">August 2024
The risk scoring has been increased.  The College  Climate Change Action Team (CCAT) group has set out and deliver a project plan for further initiatives that will be undertaken to support the goal of net zero targets by 2040. This includes car charging ports, air tightness of the building, water conservation and aeration measures and further ground source heat pumps, to name but a few. However, with both unknown and reductions in funding sources, it is increasingly difficult for the College to drive forward with larger capital investments. Scottish Government funding tends to be announced annually towards the end of the calendar year and is only available for a specific window, meaning that longer term plans cannot be put in place.  
Despite the heightened risk, the College provided a sustainability update at the Staff Development Day on 15th August 2024 and has plans to put in place a Climate Change Risk Register It will also work within the current funding resrictions to priortise spend accordingly. The team are well versed in remaining vigilant to any new funding streams that might present.    </t>
  </si>
  <si>
    <t xml:space="preserve">August 2024
Risk score has been increased as bursary risk tends to be higher at this point in the academic calendar. Nevertheless,  the review of the internal process for 'lessons learned' from the administration of student bursaries to ensure quick disemmination of funding going forward and the enhancement plan now in place to mitigate against the risk of delays from backlogs when assessing bursary applications is intended to support with an overall reduction in student drop out rates.  Similarly, standard monthly meetings with curriculum, student services and finance will ensure bursary application updates are communicated and any issues are resolved across departments on a more timely basis.  
There are however some achievement gaps that have been identified by reportable performance indicatiors which need to be investigated.  Current strike action continues to have a negative impact on the learning experience given delays to resulting student assessments and coursework. The College is also aware of potential external impact of ongoing industrial action on external quality assurance activities, which further heightens the risk to students.  
The College also recognises that Service Level Agreements (SLAs) across curriculum and business support areas need to be incorporated to help support a robust learner experience, whcih will help to manage student expectations better in the event of,  for example, faster response times.  
The College is currently reviewing its Extended Learning Support (ELS) model currently at the College with a view to making some structural changes that will further support the student experience.   </t>
  </si>
  <si>
    <t xml:space="preserve">August 2024
This risk score has been reduced. This is another positive area for the College and Student and Staff wellbeing and safety continues to be of upmost importance.  The College has recently secured a further minibus for the new term at the request of the Student Association who raised concerns for the safety of students across the winter.  Similarly, the Foundation has continued to provide much needed financial support to provide free soups and sandwiches to students, not to mention the recent addition of the horticulture garden space to promote positive mental and physical wellbeing.   </t>
  </si>
  <si>
    <t xml:space="preserve">August 2024
A reduction in risk scorings. The College has set out an Employee Engagement framework, which was launched at the Staff Conference on Tuesday 13th August 2024. This framework aims to build a culture of connectedness, togetherness,  recognition, enablement and meaningful work across all areas of the College and the staff were asked to rate these engagement drivers and submit feedback on suggestions to Improve Employee Engagement Drivers. Early feedback from the staff has been positive and the Executive Team are committed to taking feedback on board and implementing changes to help ensure an engaging and effective employee journey going forward.  </t>
  </si>
  <si>
    <t xml:space="preserve">August 2024
No change noted. Staff resource is working to capacity to get through policies and procedures updated as required. Safeguarding updates have been published and rolled out to the Safeguarding group over the last quarter.
The College has updated the Health &amp; Safety Policy in line with legal requirements. Risk assessments for 2024/2025 are onpging and reminders have been sent to curriculum areas to complete them asap.   Ventilation works in the paintrooms have been undertaken and the Occupational Hygienist has undertaken atmospheric and personal monitoring prior to the works and is coming in again next month to recheck. 
Fit face (mask) training has been delivered to affected staff in August 2024 to support with the safety of workshop practices within painting and decorating.  
The College is also in the early stages of looking into an employee health surveillance programme, gathering the necessary information.
</t>
  </si>
  <si>
    <t xml:space="preserve">August 2024
The College acknowledges that there continues to be insufficient funding for capital and maintenance works however it does benefit from having a relatively new campus.  
The College has also implemented quarterly CAPEX meetings to ensure progress is made on capital projects that are priority.  
Two members of the College Management Team have also attended CDN workshops to discuss and input to the College Sector wide strategy for Digital and Physical Infrastructure and this has proved insightful, sharing ideas anfd plans with colleagues.  
The College has further incorporated capital expenditure planning into curriculum planning cycls to enable more proactive, informed and timely decisions to be made to support curriculum areas most in need. </t>
  </si>
  <si>
    <t xml:space="preserve">August 2024
No change to risk scoring required.  Data protection team have worked through a number of ROPA with each area and are currently pulling together Info Asset Register. Records Retention Policy now complete and published, actions will follow this publication via communication of this policy to improve document governance.
GDPR mandatory training has been rolled out and an internal Data Protection group has been established. 
The College continues to meet sustainability reporting requirements and inputs to the PB Climate Change Report annually in order to be compliant. 
The Health and Safety Policy has been refreshed and the College intends to roll out Health and Safety employment law training to enhance accountability and knowledge in that area for those impacted. 
It is also the intention for the College to roll out 'Back to Basics' training, ensuring that all relevant policies and procedures are documented and known to all staff in each respective area.  </t>
  </si>
  <si>
    <t xml:space="preserve">August 2024
There has been an increase in rsik scoring. The College recognises that it faces an operational risk in the form of failure to retain apprenticeship contracts with local businesses and employers due to on-going strike action impacting on the resulting of students, which could impact on credit targets. Specifically, the Construction area is a current risk and the College may not be able to service all apprenticeships in bricklaying, painting and joinery. 
Nevertheless, there is still demand in the area and recruitment is higher than previous year at this same point in time (200 additional enrolments).  </t>
  </si>
  <si>
    <t xml:space="preserve">August 2024
No change proposed to risk scorings.  A Business Continuity Planning  (BCP) scenario will be rolled out to SLT this term, which is based on the HEFESTIS change management process.  The College insurance provider, AJ Gallaghers, have also offered to run a session to test the robustness of BCP procedures across 2024/25. </t>
  </si>
  <si>
    <t xml:space="preserve">August 2024
No change to risk scoring. Despite enrolments being ahead of last year at this point (200 additional enrolments YoY), industrial action continues to threaten income streams in the form of student recruitment. 
A further £29k of European Social Funding clawback has also been communicated to the College during the summer, taking the expected clawback from £34k to £63k.
The ongoing uncertainty surrounding final pay settlements for curriculum staff also puts significant financial strain onto the College.  
   </t>
  </si>
  <si>
    <t xml:space="preserve">August 2024
The College recognises that the Pension and VAT reporting issues have flagged concerns around failure of financial controls but mitigating actions have been put in place and errors have been remedied where appropriate.
The College has also operated without a Head of Finance since last November 2023 but interviews are being scheduled imminently in the hope of filling the post soon. An additional resource has also been recruited on a 0.4 FTE basis to support the work of the finance administrators which should help with the overall financial control environment (starting September 2024).  
Further work is being targeted to upgrade the College Finance System in September 2024 to enable more timely and accurate financial reporting capabilities which will enable better review of data and act as an enhancement to the overall control environment. 
The College recognises that in the current environment the probability of a financial control failure is higher however the impact would be expected to be lower, given mitigations in place and the ongoing work to bolster the control environment. </t>
  </si>
  <si>
    <t xml:space="preserve">August 2024
No reduction to risk scorings.  Cyber audit recommendations have been actioned with only 3 outstanding and cyber security continues to be a priority for the College.  A cyber risk register has now been prepared and will be monitored quarterly alongside the strategic risk register.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</si>
</sst>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mm/yyyy;@"/>
  </numFmts>
  <fonts count="31"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4"/>
      <color indexed="9"/>
      <name val="Calibri"/>
      <family val="2"/>
      <scheme val="minor"/>
    </font>
    <font>
      <sz val="14"/>
      <name val="Calibri"/>
      <family val="2"/>
      <scheme val="minor"/>
    </font>
    <font>
      <b/>
      <sz val="11"/>
      <color indexed="9"/>
      <name val="Calibri"/>
      <family val="2"/>
      <scheme val="minor"/>
    </font>
    <font>
      <sz val="11"/>
      <color indexed="9"/>
      <name val="Calibri"/>
      <family val="2"/>
      <scheme val="minor"/>
    </font>
    <font>
      <sz val="10"/>
      <name val="Arial"/>
      <family val="2"/>
    </font>
    <font>
      <b/>
      <u/>
      <sz val="14"/>
      <name val="Arial"/>
      <family val="2"/>
    </font>
    <font>
      <sz val="14"/>
      <name val="Arial"/>
      <family val="2"/>
    </font>
    <font>
      <sz val="11"/>
      <name val="Arial"/>
      <family val="2"/>
    </font>
    <font>
      <b/>
      <sz val="11"/>
      <color theme="1"/>
      <name val="Arial"/>
      <family val="2"/>
    </font>
    <font>
      <b/>
      <sz val="11"/>
      <color theme="0"/>
      <name val="Calibri"/>
      <family val="2"/>
      <scheme val="minor"/>
    </font>
    <font>
      <sz val="11"/>
      <color rgb="FF000000"/>
      <name val="Arial"/>
      <family val="2"/>
    </font>
    <font>
      <b/>
      <sz val="11"/>
      <color rgb="FF000000"/>
      <name val="Arial"/>
      <family val="2"/>
    </font>
    <font>
      <b/>
      <sz val="14"/>
      <color theme="1"/>
      <name val="Arial"/>
      <family val="2"/>
    </font>
    <font>
      <b/>
      <sz val="11"/>
      <color theme="1"/>
      <name val="Calibri"/>
      <family val="2"/>
      <scheme val="minor"/>
    </font>
    <font>
      <sz val="11"/>
      <name val="Calibri"/>
      <family val="2"/>
    </font>
    <font>
      <b/>
      <sz val="14"/>
      <color theme="1"/>
      <name val="Calibri"/>
      <family val="2"/>
      <scheme val="minor"/>
    </font>
    <font>
      <sz val="10"/>
      <name val="Calibri"/>
      <family val="2"/>
      <scheme val="minor"/>
    </font>
    <font>
      <b/>
      <sz val="10"/>
      <color rgb="FF000000"/>
      <name val="Calibri"/>
    </font>
    <font>
      <b/>
      <sz val="11"/>
      <color rgb="FF000000"/>
      <name val="Calibri"/>
    </font>
    <font>
      <sz val="11"/>
      <color rgb="FF000000"/>
      <name val="Calibri"/>
      <scheme val="minor"/>
    </font>
    <font>
      <sz val="11"/>
      <name val="Calibri"/>
      <scheme val="minor"/>
    </font>
    <font>
      <sz val="11"/>
      <color rgb="FFFF0000"/>
      <name val="Calibri"/>
      <scheme val="minor"/>
    </font>
    <font>
      <sz val="12"/>
      <color theme="1"/>
      <name val="Arial"/>
      <family val="2"/>
      <charset val="1"/>
    </font>
    <font>
      <sz val="11"/>
      <color rgb="FF000000"/>
      <name val="Calibri"/>
      <family val="2"/>
      <scheme val="minor"/>
    </font>
    <font>
      <sz val="11"/>
      <color rgb="FF000000"/>
      <name val="Calibri"/>
      <family val="2"/>
    </font>
  </fonts>
  <fills count="15">
    <fill>
      <patternFill patternType="none"/>
    </fill>
    <fill>
      <patternFill patternType="gray125"/>
    </fill>
    <fill>
      <patternFill patternType="solid">
        <fgColor rgb="FFF0AB00"/>
        <bgColor indexed="64"/>
      </patternFill>
    </fill>
    <fill>
      <patternFill patternType="solid">
        <fgColor theme="3"/>
        <bgColor indexed="64"/>
      </patternFill>
    </fill>
    <fill>
      <patternFill patternType="solid">
        <fgColor theme="3" tint="0.79998168889431442"/>
        <bgColor indexed="64"/>
      </patternFill>
    </fill>
    <fill>
      <patternFill patternType="solid">
        <fgColor rgb="FF005B82"/>
        <bgColor indexed="64"/>
      </patternFill>
    </fill>
    <fill>
      <patternFill patternType="solid">
        <fgColor theme="8" tint="0.79998168889431442"/>
        <bgColor indexed="64"/>
      </patternFill>
    </fill>
    <fill>
      <patternFill patternType="solid">
        <fgColor rgb="FF00B050"/>
        <bgColor indexed="64"/>
      </patternFill>
    </fill>
    <fill>
      <patternFill patternType="solid">
        <fgColor rgb="FFFF9900"/>
        <bgColor indexed="64"/>
      </patternFill>
    </fill>
    <fill>
      <patternFill patternType="solid">
        <fgColor rgb="FFFF0000"/>
        <bgColor indexed="64"/>
      </patternFill>
    </fill>
    <fill>
      <patternFill patternType="solid">
        <fgColor rgb="FFE3E3E3"/>
        <bgColor rgb="FF000000"/>
      </patternFill>
    </fill>
    <fill>
      <patternFill patternType="solid">
        <fgColor rgb="FFFFC000"/>
        <bgColor indexed="64"/>
      </patternFill>
    </fill>
    <fill>
      <patternFill patternType="solid">
        <fgColor rgb="FFED7D31"/>
        <bgColor indexed="64"/>
      </patternFill>
    </fill>
    <fill>
      <patternFill patternType="solid">
        <fgColor rgb="FFFFFF00"/>
        <bgColor rgb="FF000000"/>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s>
  <cellStyleXfs count="1">
    <xf numFmtId="0" fontId="0" fillId="0" borderId="0"/>
  </cellStyleXfs>
  <cellXfs count="112">
    <xf numFmtId="0" fontId="0" fillId="0" borderId="0" xfId="0"/>
    <xf numFmtId="0" fontId="4" fillId="0" borderId="0" xfId="0" applyFont="1" applyAlignment="1">
      <alignment horizontal="center" vertical="center" wrapText="1"/>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5" fillId="0" borderId="1" xfId="0" applyFont="1" applyBorder="1" applyAlignment="1">
      <alignment horizontal="center" vertical="top" wrapText="1"/>
    </xf>
    <xf numFmtId="14" fontId="4" fillId="0" borderId="1" xfId="0" applyNumberFormat="1" applyFont="1" applyBorder="1" applyAlignment="1">
      <alignment vertical="top" wrapText="1"/>
    </xf>
    <xf numFmtId="0" fontId="4" fillId="0" borderId="1" xfId="0" applyFont="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0" xfId="0" applyFont="1" applyAlignment="1">
      <alignment horizontal="center" vertical="center" wrapText="1"/>
    </xf>
    <xf numFmtId="0" fontId="10" fillId="0" borderId="0" xfId="0" applyFont="1" applyAlignment="1">
      <alignment horizontal="center"/>
    </xf>
    <xf numFmtId="16" fontId="4" fillId="7" borderId="0" xfId="0" quotePrefix="1" applyNumberFormat="1" applyFont="1" applyFill="1" applyAlignment="1">
      <alignment horizontal="center" vertical="center" wrapText="1"/>
    </xf>
    <xf numFmtId="0" fontId="4" fillId="8" borderId="0" xfId="0" quotePrefix="1" applyFont="1" applyFill="1" applyAlignment="1">
      <alignment horizontal="center" vertical="center" wrapText="1"/>
    </xf>
    <xf numFmtId="0" fontId="4" fillId="9" borderId="0" xfId="0" quotePrefix="1" applyFont="1" applyFill="1" applyAlignment="1">
      <alignment horizontal="center" vertical="center" wrapText="1"/>
    </xf>
    <xf numFmtId="0" fontId="4" fillId="0" borderId="0" xfId="0" applyFont="1" applyAlignment="1">
      <alignment vertical="center" wrapText="1"/>
    </xf>
    <xf numFmtId="0" fontId="5" fillId="6" borderId="1" xfId="0" applyFont="1" applyFill="1" applyBorder="1" applyAlignment="1">
      <alignment horizontal="center" vertical="top" wrapText="1"/>
    </xf>
    <xf numFmtId="0" fontId="11" fillId="0" borderId="0" xfId="0" applyFont="1"/>
    <xf numFmtId="0" fontId="12" fillId="0" borderId="0" xfId="0" applyFont="1"/>
    <xf numFmtId="0" fontId="12" fillId="10" borderId="1" xfId="0" applyFont="1" applyFill="1" applyBorder="1"/>
    <xf numFmtId="0" fontId="12" fillId="10" borderId="5" xfId="0" applyFont="1" applyFill="1" applyBorder="1"/>
    <xf numFmtId="0" fontId="12" fillId="0" borderId="4" xfId="0" applyFont="1" applyBorder="1"/>
    <xf numFmtId="0" fontId="12" fillId="0" borderId="6" xfId="0" applyFont="1" applyBorder="1"/>
    <xf numFmtId="0" fontId="5" fillId="11" borderId="1" xfId="0" applyFont="1" applyFill="1" applyBorder="1" applyAlignment="1">
      <alignment horizontal="center" vertical="top" wrapText="1"/>
    </xf>
    <xf numFmtId="0" fontId="4" fillId="12" borderId="0" xfId="0" quotePrefix="1" applyFont="1" applyFill="1" applyAlignment="1">
      <alignment horizontal="center" vertical="center" wrapText="1"/>
    </xf>
    <xf numFmtId="0" fontId="5" fillId="12" borderId="1" xfId="0" applyFont="1" applyFill="1" applyBorder="1" applyAlignment="1">
      <alignment horizontal="center" vertical="top" wrapText="1"/>
    </xf>
    <xf numFmtId="0" fontId="13" fillId="0" borderId="0" xfId="0" applyFont="1"/>
    <xf numFmtId="0" fontId="14" fillId="0" borderId="0" xfId="0" applyFont="1"/>
    <xf numFmtId="0" fontId="8" fillId="0" borderId="0" xfId="0" applyFont="1" applyAlignment="1">
      <alignment horizontal="left" vertical="center" wrapText="1"/>
    </xf>
    <xf numFmtId="0" fontId="4" fillId="0" borderId="0" xfId="0" applyFont="1" applyAlignment="1">
      <alignment horizontal="left" vertical="center" wrapText="1"/>
    </xf>
    <xf numFmtId="0" fontId="5" fillId="4" borderId="0" xfId="0" applyFont="1" applyFill="1" applyAlignment="1">
      <alignment horizontal="left" vertical="center" wrapText="1"/>
    </xf>
    <xf numFmtId="164" fontId="4" fillId="4" borderId="1" xfId="0" applyNumberFormat="1" applyFont="1" applyFill="1" applyBorder="1" applyAlignment="1">
      <alignment horizontal="right" vertical="center" wrapText="1"/>
    </xf>
    <xf numFmtId="0" fontId="5" fillId="0" borderId="0" xfId="0" quotePrefix="1" applyFont="1" applyAlignment="1">
      <alignment horizontal="right" vertical="center" wrapText="1"/>
    </xf>
    <xf numFmtId="0" fontId="15" fillId="5" borderId="1" xfId="0" applyFont="1" applyFill="1" applyBorder="1" applyAlignment="1">
      <alignment horizontal="center" vertical="center" wrapText="1"/>
    </xf>
    <xf numFmtId="49" fontId="0" fillId="0" borderId="0" xfId="0" applyNumberFormat="1" applyAlignment="1">
      <alignment wrapText="1"/>
    </xf>
    <xf numFmtId="49" fontId="8" fillId="5" borderId="3" xfId="0" applyNumberFormat="1" applyFont="1" applyFill="1" applyBorder="1" applyAlignment="1">
      <alignment horizontal="center" vertical="center" wrapText="1"/>
    </xf>
    <xf numFmtId="0" fontId="4" fillId="6" borderId="1" xfId="0" applyFont="1" applyFill="1" applyBorder="1" applyAlignment="1">
      <alignment horizontal="center" vertical="top" wrapText="1"/>
    </xf>
    <xf numFmtId="0" fontId="16" fillId="0" borderId="0" xfId="0" applyFont="1"/>
    <xf numFmtId="0" fontId="16" fillId="0" borderId="4" xfId="0" applyFont="1" applyBorder="1"/>
    <xf numFmtId="0" fontId="16" fillId="0" borderId="6" xfId="0" applyFont="1" applyBorder="1"/>
    <xf numFmtId="0" fontId="17" fillId="0" borderId="0" xfId="0" applyFont="1"/>
    <xf numFmtId="0" fontId="16" fillId="13" borderId="6" xfId="0" applyFont="1" applyFill="1" applyBorder="1"/>
    <xf numFmtId="0" fontId="16" fillId="13" borderId="4" xfId="0" applyFont="1" applyFill="1" applyBorder="1"/>
    <xf numFmtId="0" fontId="16" fillId="0" borderId="1" xfId="0" applyFont="1" applyBorder="1" applyAlignment="1">
      <alignment vertical="top" wrapText="1"/>
    </xf>
    <xf numFmtId="0" fontId="16" fillId="0" borderId="4" xfId="0" applyFont="1" applyBorder="1" applyAlignment="1">
      <alignment vertical="top" wrapText="1"/>
    </xf>
    <xf numFmtId="0" fontId="0" fillId="14" borderId="0" xfId="0" applyFill="1"/>
    <xf numFmtId="0" fontId="17" fillId="0" borderId="4" xfId="0" applyFont="1" applyBorder="1" applyAlignment="1">
      <alignment horizontal="center"/>
    </xf>
    <xf numFmtId="0" fontId="17" fillId="0" borderId="6" xfId="0" applyFont="1" applyBorder="1" applyAlignment="1">
      <alignment horizontal="center"/>
    </xf>
    <xf numFmtId="164" fontId="4" fillId="4" borderId="1" xfId="0" quotePrefix="1" applyNumberFormat="1" applyFont="1" applyFill="1" applyBorder="1" applyAlignment="1">
      <alignment horizontal="right" vertical="center" wrapText="1"/>
    </xf>
    <xf numFmtId="49" fontId="14" fillId="0" borderId="0" xfId="0" applyNumberFormat="1" applyFont="1" applyAlignment="1">
      <alignment wrapText="1"/>
    </xf>
    <xf numFmtId="165" fontId="4" fillId="0" borderId="1" xfId="0" applyNumberFormat="1" applyFont="1" applyBorder="1" applyAlignment="1">
      <alignment vertical="top"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6" borderId="10" xfId="0" applyFont="1" applyFill="1" applyBorder="1" applyAlignment="1">
      <alignment horizontal="center" vertical="center" wrapText="1"/>
    </xf>
    <xf numFmtId="0" fontId="4" fillId="0" borderId="5" xfId="0" applyFont="1" applyBorder="1" applyAlignment="1">
      <alignment horizontal="center" vertical="center" wrapText="1"/>
    </xf>
    <xf numFmtId="0" fontId="20" fillId="0" borderId="1" xfId="0" applyFont="1" applyBorder="1" applyAlignment="1">
      <alignment vertical="top" wrapText="1"/>
    </xf>
    <xf numFmtId="0" fontId="21" fillId="0" borderId="0" xfId="0" applyFont="1"/>
    <xf numFmtId="0" fontId="3" fillId="0" borderId="0" xfId="0" applyFont="1"/>
    <xf numFmtId="49" fontId="19" fillId="0" borderId="0" xfId="0" applyNumberFormat="1" applyFont="1" applyAlignment="1">
      <alignment horizontal="right"/>
    </xf>
    <xf numFmtId="0" fontId="8" fillId="5" borderId="2" xfId="0" applyFont="1" applyFill="1" applyBorder="1" applyAlignment="1">
      <alignment horizontal="center" vertical="center" wrapText="1"/>
    </xf>
    <xf numFmtId="0" fontId="22" fillId="0" borderId="0" xfId="0" applyFont="1" applyAlignment="1">
      <alignment horizontal="center"/>
    </xf>
    <xf numFmtId="0" fontId="19" fillId="0" borderId="0" xfId="0" applyFont="1" applyAlignment="1">
      <alignment horizontal="center"/>
    </xf>
    <xf numFmtId="0" fontId="24" fillId="0" borderId="0" xfId="0" applyFont="1"/>
    <xf numFmtId="0" fontId="19" fillId="0" borderId="0" xfId="0" applyFont="1"/>
    <xf numFmtId="0" fontId="2" fillId="0" borderId="1" xfId="0" applyFont="1" applyBorder="1" applyAlignment="1">
      <alignment vertical="top" wrapText="1"/>
    </xf>
    <xf numFmtId="0" fontId="2" fillId="0" borderId="0" xfId="0" applyFont="1"/>
    <xf numFmtId="14" fontId="2" fillId="0" borderId="13" xfId="0" applyNumberFormat="1" applyFont="1" applyBorder="1"/>
    <xf numFmtId="0" fontId="2" fillId="0" borderId="10" xfId="0" applyFont="1" applyBorder="1" applyAlignment="1">
      <alignment horizontal="center"/>
    </xf>
    <xf numFmtId="0" fontId="2" fillId="0" borderId="13" xfId="0" applyFont="1" applyBorder="1" applyAlignment="1">
      <alignment vertical="top" wrapText="1"/>
    </xf>
    <xf numFmtId="0" fontId="2" fillId="0" borderId="13" xfId="0" applyFont="1" applyBorder="1" applyAlignment="1">
      <alignment horizontal="center" vertical="center" wrapText="1"/>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wrapText="1"/>
    </xf>
    <xf numFmtId="0" fontId="2" fillId="0" borderId="9" xfId="0" applyFont="1" applyBorder="1"/>
    <xf numFmtId="0" fontId="2" fillId="0" borderId="0" xfId="0" applyFont="1" applyAlignment="1">
      <alignment vertical="top" wrapText="1"/>
    </xf>
    <xf numFmtId="0" fontId="26" fillId="0" borderId="1" xfId="0" applyFont="1" applyBorder="1" applyAlignment="1">
      <alignment horizontal="left" vertical="top" wrapText="1"/>
    </xf>
    <xf numFmtId="0" fontId="19" fillId="0" borderId="0" xfId="0" applyFont="1" applyAlignment="1">
      <alignment horizontal="right"/>
    </xf>
    <xf numFmtId="0" fontId="25" fillId="0" borderId="1" xfId="0" applyFont="1" applyBorder="1" applyAlignment="1">
      <alignment vertical="top" wrapText="1"/>
    </xf>
    <xf numFmtId="0" fontId="25" fillId="0" borderId="1" xfId="0" applyFont="1" applyBorder="1" applyAlignment="1">
      <alignment horizontal="left" vertical="top" wrapText="1"/>
    </xf>
    <xf numFmtId="49" fontId="14" fillId="0" borderId="0" xfId="0" applyNumberFormat="1" applyFont="1" applyAlignment="1">
      <alignment horizontal="right"/>
    </xf>
    <xf numFmtId="0" fontId="4" fillId="0" borderId="14" xfId="0" applyFont="1" applyBorder="1" applyAlignment="1">
      <alignment horizontal="center" vertical="center" wrapText="1"/>
    </xf>
    <xf numFmtId="0" fontId="16" fillId="14" borderId="6" xfId="0" applyFont="1" applyFill="1" applyBorder="1"/>
    <xf numFmtId="0" fontId="2" fillId="0" borderId="10" xfId="0" applyFont="1" applyBorder="1" applyAlignment="1">
      <alignment wrapText="1"/>
    </xf>
    <xf numFmtId="0" fontId="28" fillId="0" borderId="0" xfId="0" applyFont="1"/>
    <xf numFmtId="0" fontId="26" fillId="0" borderId="0" xfId="0" applyFont="1" applyAlignment="1">
      <alignment vertical="center" wrapText="1"/>
    </xf>
    <xf numFmtId="0" fontId="25" fillId="0" borderId="5" xfId="0" applyFont="1" applyBorder="1" applyAlignment="1">
      <alignment vertical="top" wrapText="1"/>
    </xf>
    <xf numFmtId="0" fontId="20" fillId="0" borderId="2" xfId="0" applyFont="1" applyBorder="1" applyAlignment="1">
      <alignment vertical="top" wrapText="1"/>
    </xf>
    <xf numFmtId="49" fontId="14" fillId="0" borderId="0" xfId="0" quotePrefix="1" applyNumberFormat="1" applyFont="1" applyAlignment="1">
      <alignment horizontal="right"/>
    </xf>
    <xf numFmtId="0" fontId="29" fillId="0" borderId="1" xfId="0" applyFont="1" applyBorder="1" applyAlignment="1">
      <alignment vertical="top" wrapText="1"/>
    </xf>
    <xf numFmtId="0" fontId="30" fillId="0" borderId="10" xfId="0" applyFont="1" applyBorder="1" applyAlignment="1">
      <alignment vertical="top" wrapText="1"/>
    </xf>
    <xf numFmtId="17" fontId="4" fillId="0" borderId="1" xfId="0" applyNumberFormat="1" applyFont="1" applyBorder="1" applyAlignment="1">
      <alignment vertical="top" wrapText="1"/>
    </xf>
    <xf numFmtId="0" fontId="1" fillId="0" borderId="1" xfId="0" applyFont="1" applyBorder="1" applyAlignment="1">
      <alignment vertical="top" wrapText="1"/>
    </xf>
    <xf numFmtId="0" fontId="4" fillId="0" borderId="0" xfId="0" applyFont="1"/>
    <xf numFmtId="49" fontId="18" fillId="0" borderId="0" xfId="0" applyNumberFormat="1" applyFont="1" applyAlignment="1">
      <alignment horizontal="right" wrapText="1"/>
    </xf>
    <xf numFmtId="49" fontId="14" fillId="0" borderId="0" xfId="0" applyNumberFormat="1" applyFont="1" applyAlignment="1">
      <alignment horizontal="right" wrapText="1"/>
    </xf>
    <xf numFmtId="0" fontId="6" fillId="2" borderId="0" xfId="0" applyFont="1" applyFill="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5" fillId="4" borderId="0" xfId="0" applyFont="1" applyFill="1" applyAlignment="1">
      <alignment horizontal="left" vertical="center" wrapText="1"/>
    </xf>
    <xf numFmtId="0" fontId="8" fillId="3" borderId="0" xfId="0" applyFont="1" applyFill="1" applyAlignment="1">
      <alignment horizontal="left" vertical="center" wrapText="1"/>
    </xf>
    <xf numFmtId="0" fontId="8" fillId="3" borderId="11"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8" fillId="0" borderId="7"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cellXfs>
  <cellStyles count="1">
    <cellStyle name="Normal" xfId="0" builtinId="0"/>
  </cellStyles>
  <dxfs count="9">
    <dxf>
      <fill>
        <patternFill>
          <bgColor rgb="FF00B050"/>
        </patternFill>
      </fill>
    </dxf>
    <dxf>
      <fill>
        <patternFill>
          <bgColor theme="5"/>
        </patternFill>
      </fill>
    </dxf>
    <dxf>
      <fill>
        <patternFill>
          <bgColor rgb="FFFF0000"/>
        </patternFill>
      </fill>
    </dxf>
    <dxf>
      <fill>
        <patternFill>
          <bgColor rgb="FF00B050"/>
        </patternFill>
      </fill>
    </dxf>
    <dxf>
      <fill>
        <patternFill>
          <bgColor theme="5"/>
        </patternFill>
      </fill>
    </dxf>
    <dxf>
      <fill>
        <patternFill>
          <bgColor rgb="FFFF0000"/>
        </patternFill>
      </fill>
    </dxf>
    <dxf>
      <fill>
        <patternFill>
          <bgColor rgb="FF00B050"/>
        </patternFill>
      </fill>
    </dxf>
    <dxf>
      <fill>
        <patternFill>
          <bgColor theme="5"/>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13</xdr:col>
      <xdr:colOff>971550</xdr:colOff>
      <xdr:row>3</xdr:row>
      <xdr:rowOff>123825</xdr:rowOff>
    </xdr:from>
    <xdr:ext cx="184731" cy="264560"/>
    <xdr:sp macro="" textlink="">
      <xdr:nvSpPr>
        <xdr:cNvPr id="3" name="TextBox 2">
          <a:extLst>
            <a:ext uri="{FF2B5EF4-FFF2-40B4-BE49-F238E27FC236}">
              <a16:creationId xmlns:a16="http://schemas.microsoft.com/office/drawing/2014/main" id="{611A13BB-FD92-4FD6-8C9E-00097428F943}"/>
            </a:ext>
          </a:extLst>
        </xdr:cNvPr>
        <xdr:cNvSpPr txBox="1"/>
      </xdr:nvSpPr>
      <xdr:spPr>
        <a:xfrm>
          <a:off x="1011555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738B2-0C05-48E1-AA39-D3911E65FA40}">
  <sheetPr>
    <pageSetUpPr fitToPage="1"/>
  </sheetPr>
  <dimension ref="A1:AV9167"/>
  <sheetViews>
    <sheetView tabSelected="1" zoomScale="60" zoomScaleNormal="60" workbookViewId="0">
      <pane xSplit="4" ySplit="6" topLeftCell="E18" activePane="bottomRight" state="frozen"/>
      <selection pane="topRight"/>
      <selection pane="bottomLeft" activeCell="E1" sqref="E1"/>
      <selection pane="bottomRight" activeCell="A18" sqref="A18"/>
    </sheetView>
  </sheetViews>
  <sheetFormatPr defaultRowHeight="14.25" x14ac:dyDescent="0.2"/>
  <cols>
    <col min="2" max="2" width="11.125" customWidth="1"/>
    <col min="3" max="3" width="10.25" customWidth="1"/>
    <col min="4" max="4" width="21.125" customWidth="1"/>
    <col min="5" max="5" width="11.875" customWidth="1"/>
    <col min="6" max="6" width="11.25" customWidth="1"/>
    <col min="7" max="7" width="7.25" customWidth="1"/>
    <col min="8" max="8" width="10.75" customWidth="1"/>
    <col min="9" max="9" width="11.625" customWidth="1"/>
    <col min="10" max="10" width="7.25" hidden="1" customWidth="1"/>
    <col min="11" max="11" width="6.5" hidden="1" customWidth="1"/>
    <col min="12" max="13" width="7.875" hidden="1" customWidth="1"/>
    <col min="14" max="14" width="21.75" customWidth="1"/>
    <col min="15" max="15" width="98.375" style="28" customWidth="1"/>
    <col min="16" max="18" width="12.375" customWidth="1"/>
    <col min="19" max="19" width="9.625" customWidth="1"/>
    <col min="20" max="20" width="11" customWidth="1"/>
    <col min="21" max="21" width="123.625" customWidth="1"/>
    <col min="22" max="22" width="98.375" customWidth="1"/>
    <col min="23" max="23" width="15.375" style="36" customWidth="1"/>
  </cols>
  <sheetData>
    <row r="1" spans="1:24" ht="24" customHeight="1" x14ac:dyDescent="0.25">
      <c r="A1" s="17"/>
      <c r="B1" s="17"/>
      <c r="C1" s="17"/>
      <c r="D1" s="17"/>
      <c r="E1" s="1"/>
      <c r="F1" s="1"/>
      <c r="G1" s="1"/>
      <c r="H1" s="1"/>
      <c r="I1" s="1"/>
      <c r="J1" s="17"/>
      <c r="K1" s="17"/>
      <c r="L1" s="17"/>
      <c r="M1" s="17"/>
      <c r="N1" s="17"/>
      <c r="O1" s="17"/>
      <c r="P1" s="1"/>
      <c r="Q1" s="1"/>
      <c r="R1" s="1"/>
      <c r="S1" s="1"/>
      <c r="T1" s="1"/>
      <c r="U1" s="1"/>
      <c r="V1" s="95"/>
      <c r="W1" s="95"/>
      <c r="X1" s="51"/>
    </row>
    <row r="2" spans="1:24" ht="15" customHeight="1" x14ac:dyDescent="0.25">
      <c r="A2" s="97" t="s">
        <v>0</v>
      </c>
      <c r="B2" s="98"/>
      <c r="C2" s="98"/>
      <c r="D2" s="98"/>
      <c r="F2" s="103" t="s">
        <v>1</v>
      </c>
      <c r="G2" s="103"/>
      <c r="H2" s="103"/>
      <c r="I2" s="103"/>
      <c r="J2" s="32"/>
      <c r="K2" s="31"/>
      <c r="L2" s="17"/>
      <c r="M2" s="17"/>
      <c r="N2" s="33">
        <v>45525</v>
      </c>
      <c r="O2" s="86"/>
      <c r="P2" s="99"/>
      <c r="Q2" s="100"/>
      <c r="R2" s="101"/>
      <c r="S2" s="17"/>
      <c r="T2" s="17"/>
      <c r="U2" s="17"/>
      <c r="V2" s="96" t="s">
        <v>2</v>
      </c>
      <c r="W2" s="96"/>
    </row>
    <row r="3" spans="1:24" ht="15" customHeight="1" x14ac:dyDescent="0.25">
      <c r="A3" s="97"/>
      <c r="B3" s="98"/>
      <c r="C3" s="98"/>
      <c r="D3" s="98"/>
      <c r="F3" s="103" t="s">
        <v>3</v>
      </c>
      <c r="G3" s="103"/>
      <c r="H3" s="103"/>
      <c r="I3" s="103"/>
      <c r="J3" s="32"/>
      <c r="K3" s="31"/>
      <c r="L3" s="17"/>
      <c r="M3" s="17"/>
      <c r="N3" s="33">
        <v>45510</v>
      </c>
      <c r="O3" s="17"/>
      <c r="P3" s="30"/>
      <c r="Q3" s="31"/>
      <c r="R3" s="17"/>
      <c r="S3" s="17"/>
      <c r="T3" s="17"/>
      <c r="U3" s="17"/>
      <c r="V3" s="34"/>
      <c r="W3" s="89" t="s">
        <v>172</v>
      </c>
    </row>
    <row r="4" spans="1:24" ht="15" customHeight="1" x14ac:dyDescent="0.25">
      <c r="A4" s="98"/>
      <c r="B4" s="98"/>
      <c r="C4" s="98"/>
      <c r="D4" s="98"/>
      <c r="F4" s="103" t="s">
        <v>4</v>
      </c>
      <c r="G4" s="103"/>
      <c r="H4" s="103"/>
      <c r="I4" s="103"/>
      <c r="J4" s="102"/>
      <c r="K4" s="100"/>
      <c r="L4" s="17"/>
      <c r="M4" s="17"/>
      <c r="N4" s="50"/>
      <c r="O4" s="17"/>
      <c r="P4" s="99"/>
      <c r="Q4" s="101"/>
      <c r="R4" s="101"/>
      <c r="S4" s="17"/>
      <c r="T4" s="17"/>
      <c r="U4" s="17"/>
      <c r="W4" s="81" t="s">
        <v>5</v>
      </c>
    </row>
    <row r="5" spans="1:24" ht="15" x14ac:dyDescent="0.2">
      <c r="A5" s="17"/>
      <c r="B5" s="17"/>
      <c r="C5" s="17"/>
      <c r="D5" s="17"/>
      <c r="E5" s="1"/>
      <c r="F5" s="1"/>
      <c r="G5" s="1"/>
      <c r="H5" s="1"/>
      <c r="I5" s="1"/>
      <c r="J5" s="17"/>
      <c r="K5" s="17"/>
      <c r="L5" s="17"/>
      <c r="M5" s="17"/>
      <c r="N5" s="17"/>
      <c r="O5" s="17"/>
      <c r="P5" s="1"/>
      <c r="Q5" s="1"/>
      <c r="R5" s="1"/>
      <c r="S5" s="1"/>
      <c r="T5" s="1"/>
      <c r="U5" s="1"/>
      <c r="V5" s="17"/>
    </row>
    <row r="6" spans="1:24" ht="90" x14ac:dyDescent="0.2">
      <c r="A6" s="2" t="s">
        <v>6</v>
      </c>
      <c r="B6" s="2" t="s">
        <v>7</v>
      </c>
      <c r="C6" s="2" t="s">
        <v>8</v>
      </c>
      <c r="D6" s="2" t="s">
        <v>9</v>
      </c>
      <c r="E6" s="2" t="s">
        <v>10</v>
      </c>
      <c r="F6" s="2" t="s">
        <v>11</v>
      </c>
      <c r="G6" s="2" t="s">
        <v>12</v>
      </c>
      <c r="H6" s="2" t="s">
        <v>13</v>
      </c>
      <c r="I6" s="2" t="s">
        <v>14</v>
      </c>
      <c r="J6" s="3" t="s">
        <v>15</v>
      </c>
      <c r="K6" s="3" t="s">
        <v>16</v>
      </c>
      <c r="L6" s="3" t="s">
        <v>17</v>
      </c>
      <c r="M6" s="3" t="s">
        <v>18</v>
      </c>
      <c r="N6" s="2" t="s">
        <v>19</v>
      </c>
      <c r="O6" s="35" t="s">
        <v>20</v>
      </c>
      <c r="P6" s="2" t="s">
        <v>21</v>
      </c>
      <c r="Q6" s="2" t="s">
        <v>22</v>
      </c>
      <c r="R6" s="2" t="s">
        <v>23</v>
      </c>
      <c r="S6" s="2" t="s">
        <v>24</v>
      </c>
      <c r="T6" s="2" t="s">
        <v>14</v>
      </c>
      <c r="U6" s="2" t="s">
        <v>25</v>
      </c>
      <c r="V6" s="2" t="s">
        <v>26</v>
      </c>
      <c r="W6" s="37" t="s">
        <v>27</v>
      </c>
    </row>
    <row r="7" spans="1:24" ht="244.5" customHeight="1" x14ac:dyDescent="0.2">
      <c r="A7" s="4">
        <v>1</v>
      </c>
      <c r="B7" s="52">
        <v>44312</v>
      </c>
      <c r="C7" s="38" t="s">
        <v>28</v>
      </c>
      <c r="D7" s="66" t="s">
        <v>29</v>
      </c>
      <c r="E7" s="6">
        <v>4</v>
      </c>
      <c r="F7" s="6">
        <v>4</v>
      </c>
      <c r="G7" s="4">
        <f t="shared" ref="G7:G19" si="0">SUM(E7*F7)</f>
        <v>16</v>
      </c>
      <c r="H7" s="6">
        <v>16</v>
      </c>
      <c r="I7" s="6">
        <f t="shared" ref="I7:I21" si="1">G7-H7</f>
        <v>0</v>
      </c>
      <c r="J7" s="6">
        <f t="shared" ref="J7:J19" si="2">IF(C7="open",G7,0)</f>
        <v>0</v>
      </c>
      <c r="K7" s="6">
        <f t="shared" ref="K7:K19" si="3">IF(J7&gt;0,1,0)</f>
        <v>0</v>
      </c>
      <c r="L7" s="6">
        <f t="shared" ref="L7:L19" si="4">IF(C7="being mitigated",G7,0)</f>
        <v>0</v>
      </c>
      <c r="M7" s="6">
        <f t="shared" ref="M7:M19" si="5">IF(L7&gt;0,1,0)</f>
        <v>0</v>
      </c>
      <c r="N7" s="7" t="s">
        <v>30</v>
      </c>
      <c r="O7" s="8" t="s">
        <v>31</v>
      </c>
      <c r="P7" s="6">
        <v>4</v>
      </c>
      <c r="Q7" s="6">
        <v>4</v>
      </c>
      <c r="R7" s="18">
        <f t="shared" ref="R7:R19" si="6">SUM(P7*Q7)</f>
        <v>16</v>
      </c>
      <c r="S7" s="6">
        <v>16</v>
      </c>
      <c r="T7" s="6">
        <f>R7-S7</f>
        <v>0</v>
      </c>
      <c r="U7" s="7" t="s">
        <v>32</v>
      </c>
      <c r="V7" s="79" t="s">
        <v>186</v>
      </c>
      <c r="W7" s="45" t="s">
        <v>33</v>
      </c>
    </row>
    <row r="8" spans="1:24" ht="270" x14ac:dyDescent="0.2">
      <c r="A8" s="4">
        <v>2</v>
      </c>
      <c r="B8" s="5">
        <v>44312</v>
      </c>
      <c r="C8" s="38" t="s">
        <v>34</v>
      </c>
      <c r="D8" s="66" t="s">
        <v>35</v>
      </c>
      <c r="E8" s="6">
        <v>4</v>
      </c>
      <c r="F8" s="6">
        <v>2</v>
      </c>
      <c r="G8" s="27">
        <f t="shared" si="0"/>
        <v>8</v>
      </c>
      <c r="H8" s="6">
        <v>8</v>
      </c>
      <c r="I8" s="6">
        <f t="shared" si="1"/>
        <v>0</v>
      </c>
      <c r="J8" s="6">
        <f t="shared" si="2"/>
        <v>0</v>
      </c>
      <c r="K8" s="6">
        <f t="shared" si="3"/>
        <v>0</v>
      </c>
      <c r="L8" s="6">
        <f t="shared" si="4"/>
        <v>0</v>
      </c>
      <c r="M8" s="6">
        <f t="shared" si="5"/>
        <v>0</v>
      </c>
      <c r="N8" s="7" t="s">
        <v>36</v>
      </c>
      <c r="O8" s="8" t="s">
        <v>37</v>
      </c>
      <c r="P8" s="6">
        <v>3</v>
      </c>
      <c r="Q8" s="6">
        <v>4</v>
      </c>
      <c r="R8" s="18">
        <f t="shared" si="6"/>
        <v>12</v>
      </c>
      <c r="S8" s="6">
        <v>9</v>
      </c>
      <c r="T8" s="6">
        <f t="shared" ref="T8:T18" si="7">R8-S8</f>
        <v>3</v>
      </c>
      <c r="U8" s="77" t="s">
        <v>38</v>
      </c>
      <c r="V8" s="79" t="s">
        <v>187</v>
      </c>
      <c r="W8" s="45" t="s">
        <v>39</v>
      </c>
    </row>
    <row r="9" spans="1:24" ht="285" x14ac:dyDescent="0.2">
      <c r="A9" s="4">
        <v>3</v>
      </c>
      <c r="B9" s="5">
        <v>44312</v>
      </c>
      <c r="C9" s="38" t="s">
        <v>40</v>
      </c>
      <c r="D9" s="66" t="s">
        <v>41</v>
      </c>
      <c r="E9" s="6">
        <v>4</v>
      </c>
      <c r="F9" s="6">
        <v>3</v>
      </c>
      <c r="G9" s="4">
        <v>12</v>
      </c>
      <c r="H9" s="6">
        <v>12</v>
      </c>
      <c r="I9" s="6">
        <f t="shared" si="1"/>
        <v>0</v>
      </c>
      <c r="J9" s="6">
        <f t="shared" si="2"/>
        <v>0</v>
      </c>
      <c r="K9" s="6">
        <f t="shared" si="3"/>
        <v>0</v>
      </c>
      <c r="L9" s="6">
        <f t="shared" si="4"/>
        <v>0</v>
      </c>
      <c r="M9" s="6">
        <f t="shared" si="5"/>
        <v>0</v>
      </c>
      <c r="N9" s="7" t="s">
        <v>42</v>
      </c>
      <c r="O9" s="8" t="s">
        <v>43</v>
      </c>
      <c r="P9" s="6">
        <v>3</v>
      </c>
      <c r="Q9" s="6">
        <v>2</v>
      </c>
      <c r="R9" s="18">
        <f t="shared" si="6"/>
        <v>6</v>
      </c>
      <c r="S9" s="6">
        <v>3</v>
      </c>
      <c r="T9" s="6">
        <f t="shared" si="7"/>
        <v>3</v>
      </c>
      <c r="U9" s="7" t="s">
        <v>44</v>
      </c>
      <c r="V9" s="79" t="s">
        <v>184</v>
      </c>
      <c r="W9" s="46" t="s">
        <v>173</v>
      </c>
    </row>
    <row r="10" spans="1:24" ht="406.5" customHeight="1" x14ac:dyDescent="0.2">
      <c r="A10" s="4">
        <v>4</v>
      </c>
      <c r="B10" s="5">
        <v>44312</v>
      </c>
      <c r="C10" s="38" t="s">
        <v>45</v>
      </c>
      <c r="D10" s="66" t="s">
        <v>46</v>
      </c>
      <c r="E10" s="6">
        <v>2</v>
      </c>
      <c r="F10" s="6">
        <v>3</v>
      </c>
      <c r="G10" s="4">
        <f t="shared" si="0"/>
        <v>6</v>
      </c>
      <c r="H10" s="6">
        <v>6</v>
      </c>
      <c r="I10" s="6">
        <f t="shared" si="1"/>
        <v>0</v>
      </c>
      <c r="J10" s="6">
        <f t="shared" si="2"/>
        <v>0</v>
      </c>
      <c r="K10" s="6">
        <f t="shared" si="3"/>
        <v>0</v>
      </c>
      <c r="L10" s="6">
        <f t="shared" si="4"/>
        <v>0</v>
      </c>
      <c r="M10" s="6">
        <f t="shared" si="5"/>
        <v>0</v>
      </c>
      <c r="N10" s="8" t="s">
        <v>47</v>
      </c>
      <c r="O10" s="8" t="s">
        <v>162</v>
      </c>
      <c r="P10" s="6">
        <v>2</v>
      </c>
      <c r="Q10" s="6">
        <v>2</v>
      </c>
      <c r="R10" s="18">
        <f t="shared" si="6"/>
        <v>4</v>
      </c>
      <c r="S10" s="6">
        <v>4</v>
      </c>
      <c r="T10" s="6">
        <f t="shared" si="7"/>
        <v>0</v>
      </c>
      <c r="U10" s="7" t="s">
        <v>163</v>
      </c>
      <c r="V10" s="8" t="s">
        <v>183</v>
      </c>
      <c r="W10" s="46" t="s">
        <v>48</v>
      </c>
    </row>
    <row r="11" spans="1:24" ht="240" x14ac:dyDescent="0.2">
      <c r="A11" s="4">
        <v>5</v>
      </c>
      <c r="B11" s="5">
        <v>44312</v>
      </c>
      <c r="C11" s="38" t="s">
        <v>49</v>
      </c>
      <c r="D11" s="66" t="s">
        <v>50</v>
      </c>
      <c r="E11" s="6">
        <v>4</v>
      </c>
      <c r="F11" s="6">
        <v>2</v>
      </c>
      <c r="G11" s="4">
        <f t="shared" si="0"/>
        <v>8</v>
      </c>
      <c r="H11" s="6">
        <v>8</v>
      </c>
      <c r="I11" s="6">
        <f t="shared" si="1"/>
        <v>0</v>
      </c>
      <c r="J11" s="6">
        <f t="shared" si="2"/>
        <v>0</v>
      </c>
      <c r="K11" s="6">
        <f t="shared" si="3"/>
        <v>0</v>
      </c>
      <c r="L11" s="6">
        <f t="shared" si="4"/>
        <v>0</v>
      </c>
      <c r="M11" s="6">
        <f t="shared" si="5"/>
        <v>0</v>
      </c>
      <c r="N11" s="8" t="s">
        <v>51</v>
      </c>
      <c r="O11" s="8" t="s">
        <v>52</v>
      </c>
      <c r="P11" s="6">
        <v>3</v>
      </c>
      <c r="Q11" s="6">
        <v>4</v>
      </c>
      <c r="R11" s="18">
        <f t="shared" si="6"/>
        <v>12</v>
      </c>
      <c r="S11" s="6">
        <v>9</v>
      </c>
      <c r="T11" s="6">
        <f t="shared" si="7"/>
        <v>3</v>
      </c>
      <c r="U11" s="80" t="s">
        <v>53</v>
      </c>
      <c r="V11" s="79" t="s">
        <v>182</v>
      </c>
      <c r="W11" s="46" t="s">
        <v>54</v>
      </c>
    </row>
    <row r="12" spans="1:24" ht="408.75" customHeight="1" x14ac:dyDescent="0.2">
      <c r="A12" s="9">
        <v>6</v>
      </c>
      <c r="B12" s="5">
        <v>44312</v>
      </c>
      <c r="C12" s="38" t="s">
        <v>55</v>
      </c>
      <c r="D12" s="76" t="s">
        <v>56</v>
      </c>
      <c r="E12" s="6">
        <v>3</v>
      </c>
      <c r="F12" s="6">
        <v>3</v>
      </c>
      <c r="G12" s="4">
        <f t="shared" si="0"/>
        <v>9</v>
      </c>
      <c r="H12" s="6">
        <v>9</v>
      </c>
      <c r="I12" s="6">
        <f t="shared" si="1"/>
        <v>0</v>
      </c>
      <c r="J12" s="6">
        <f t="shared" si="2"/>
        <v>0</v>
      </c>
      <c r="K12" s="6">
        <f t="shared" si="3"/>
        <v>0</v>
      </c>
      <c r="L12" s="6">
        <f t="shared" si="4"/>
        <v>0</v>
      </c>
      <c r="M12" s="6">
        <f t="shared" si="5"/>
        <v>0</v>
      </c>
      <c r="N12" s="66" t="s">
        <v>57</v>
      </c>
      <c r="O12" s="8" t="s">
        <v>58</v>
      </c>
      <c r="P12" s="6">
        <v>3</v>
      </c>
      <c r="Q12" s="6">
        <v>2</v>
      </c>
      <c r="R12" s="18">
        <f t="shared" si="6"/>
        <v>6</v>
      </c>
      <c r="S12" s="6">
        <v>6</v>
      </c>
      <c r="T12" s="6">
        <f t="shared" si="7"/>
        <v>0</v>
      </c>
      <c r="U12" s="80" t="s">
        <v>59</v>
      </c>
      <c r="V12" s="79" t="s">
        <v>181</v>
      </c>
      <c r="W12" s="46" t="s">
        <v>60</v>
      </c>
    </row>
    <row r="13" spans="1:24" ht="315" x14ac:dyDescent="0.2">
      <c r="A13" s="4">
        <v>7</v>
      </c>
      <c r="B13" s="5">
        <v>44312</v>
      </c>
      <c r="C13" s="38" t="s">
        <v>61</v>
      </c>
      <c r="D13" s="66" t="s">
        <v>62</v>
      </c>
      <c r="E13" s="6">
        <v>4</v>
      </c>
      <c r="F13" s="6">
        <v>2</v>
      </c>
      <c r="G13" s="4">
        <f t="shared" si="0"/>
        <v>8</v>
      </c>
      <c r="H13" s="6">
        <v>8</v>
      </c>
      <c r="I13" s="6">
        <f t="shared" si="1"/>
        <v>0</v>
      </c>
      <c r="J13" s="6">
        <f t="shared" si="2"/>
        <v>0</v>
      </c>
      <c r="K13" s="6">
        <f t="shared" si="3"/>
        <v>0</v>
      </c>
      <c r="L13" s="6">
        <f t="shared" si="4"/>
        <v>0</v>
      </c>
      <c r="M13" s="6">
        <f t="shared" si="5"/>
        <v>0</v>
      </c>
      <c r="N13" s="8" t="s">
        <v>63</v>
      </c>
      <c r="O13" s="8" t="s">
        <v>164</v>
      </c>
      <c r="P13" s="6">
        <v>3</v>
      </c>
      <c r="Q13" s="6">
        <v>2</v>
      </c>
      <c r="R13" s="18">
        <f t="shared" si="6"/>
        <v>6</v>
      </c>
      <c r="S13" s="6">
        <v>6</v>
      </c>
      <c r="T13" s="6">
        <f t="shared" si="7"/>
        <v>0</v>
      </c>
      <c r="U13" s="7" t="s">
        <v>165</v>
      </c>
      <c r="V13" s="79" t="s">
        <v>185</v>
      </c>
      <c r="W13" s="46" t="s">
        <v>48</v>
      </c>
    </row>
    <row r="14" spans="1:24" ht="210" x14ac:dyDescent="0.2">
      <c r="A14" s="10">
        <v>8</v>
      </c>
      <c r="B14" s="5">
        <v>44312</v>
      </c>
      <c r="C14" s="38" t="s">
        <v>61</v>
      </c>
      <c r="D14" s="66" t="s">
        <v>64</v>
      </c>
      <c r="E14" s="6">
        <v>3</v>
      </c>
      <c r="F14" s="6">
        <v>2</v>
      </c>
      <c r="G14" s="4">
        <f t="shared" si="0"/>
        <v>6</v>
      </c>
      <c r="H14" s="6">
        <v>6</v>
      </c>
      <c r="I14" s="6">
        <f t="shared" si="1"/>
        <v>0</v>
      </c>
      <c r="J14" s="6">
        <f t="shared" si="2"/>
        <v>0</v>
      </c>
      <c r="K14" s="6">
        <f t="shared" si="3"/>
        <v>0</v>
      </c>
      <c r="L14" s="6">
        <f t="shared" si="4"/>
        <v>0</v>
      </c>
      <c r="M14" s="6">
        <f t="shared" si="5"/>
        <v>0</v>
      </c>
      <c r="N14" s="8" t="s">
        <v>63</v>
      </c>
      <c r="O14" s="8" t="s">
        <v>166</v>
      </c>
      <c r="P14" s="6">
        <v>3</v>
      </c>
      <c r="Q14" s="6">
        <v>1</v>
      </c>
      <c r="R14" s="18">
        <f t="shared" si="6"/>
        <v>3</v>
      </c>
      <c r="S14" s="6">
        <v>3</v>
      </c>
      <c r="T14" s="6">
        <f t="shared" si="7"/>
        <v>0</v>
      </c>
      <c r="U14" s="7" t="s">
        <v>167</v>
      </c>
      <c r="V14" s="8" t="s">
        <v>188</v>
      </c>
      <c r="W14" s="46" t="s">
        <v>48</v>
      </c>
    </row>
    <row r="15" spans="1:24" ht="300" x14ac:dyDescent="0.2">
      <c r="A15" s="4">
        <v>9</v>
      </c>
      <c r="B15" s="5">
        <v>44312</v>
      </c>
      <c r="C15" s="38" t="s">
        <v>65</v>
      </c>
      <c r="D15" s="66" t="s">
        <v>66</v>
      </c>
      <c r="E15" s="6">
        <v>4</v>
      </c>
      <c r="F15" s="6">
        <v>2</v>
      </c>
      <c r="G15" s="4">
        <f t="shared" si="0"/>
        <v>8</v>
      </c>
      <c r="H15" s="6">
        <v>8</v>
      </c>
      <c r="I15" s="6">
        <f t="shared" si="1"/>
        <v>0</v>
      </c>
      <c r="J15" s="6">
        <f t="shared" si="2"/>
        <v>0</v>
      </c>
      <c r="K15" s="6">
        <f t="shared" si="3"/>
        <v>0</v>
      </c>
      <c r="L15" s="6">
        <f t="shared" si="4"/>
        <v>0</v>
      </c>
      <c r="M15" s="6">
        <f t="shared" si="5"/>
        <v>0</v>
      </c>
      <c r="N15" s="8" t="s">
        <v>67</v>
      </c>
      <c r="O15" s="8" t="s">
        <v>68</v>
      </c>
      <c r="P15" s="6">
        <v>2</v>
      </c>
      <c r="Q15" s="6">
        <v>2</v>
      </c>
      <c r="R15" s="18">
        <f t="shared" si="6"/>
        <v>4</v>
      </c>
      <c r="S15" s="6">
        <v>4</v>
      </c>
      <c r="T15" s="6">
        <f t="shared" si="7"/>
        <v>0</v>
      </c>
      <c r="U15" s="80" t="s">
        <v>69</v>
      </c>
      <c r="V15" s="8" t="s">
        <v>174</v>
      </c>
      <c r="W15" s="46" t="s">
        <v>173</v>
      </c>
    </row>
    <row r="16" spans="1:24" ht="360" x14ac:dyDescent="0.2">
      <c r="A16" s="11">
        <v>10</v>
      </c>
      <c r="B16" s="5">
        <v>44312</v>
      </c>
      <c r="C16" s="38" t="s">
        <v>70</v>
      </c>
      <c r="D16" s="66" t="s">
        <v>71</v>
      </c>
      <c r="E16" s="6">
        <v>4</v>
      </c>
      <c r="F16" s="6">
        <v>2</v>
      </c>
      <c r="G16" s="4">
        <f t="shared" si="0"/>
        <v>8</v>
      </c>
      <c r="H16" s="6">
        <v>8</v>
      </c>
      <c r="I16" s="6">
        <f t="shared" si="1"/>
        <v>0</v>
      </c>
      <c r="J16" s="6">
        <f t="shared" si="2"/>
        <v>0</v>
      </c>
      <c r="K16" s="6">
        <f t="shared" si="3"/>
        <v>0</v>
      </c>
      <c r="L16" s="6">
        <f t="shared" si="4"/>
        <v>0</v>
      </c>
      <c r="M16" s="6">
        <f t="shared" si="5"/>
        <v>0</v>
      </c>
      <c r="N16" s="7" t="s">
        <v>72</v>
      </c>
      <c r="O16" s="79" t="s">
        <v>73</v>
      </c>
      <c r="P16" s="6">
        <v>3</v>
      </c>
      <c r="Q16" s="6">
        <v>1</v>
      </c>
      <c r="R16" s="18">
        <f t="shared" si="6"/>
        <v>3</v>
      </c>
      <c r="S16" s="6">
        <v>6</v>
      </c>
      <c r="T16" s="6">
        <f t="shared" si="7"/>
        <v>-3</v>
      </c>
      <c r="U16" s="7" t="s">
        <v>74</v>
      </c>
      <c r="V16" s="8" t="s">
        <v>180</v>
      </c>
      <c r="W16" s="46" t="s">
        <v>75</v>
      </c>
    </row>
    <row r="17" spans="1:48" ht="409.5" x14ac:dyDescent="0.2">
      <c r="A17" s="11">
        <v>11</v>
      </c>
      <c r="B17" s="5">
        <v>44596</v>
      </c>
      <c r="C17" s="38" t="s">
        <v>76</v>
      </c>
      <c r="D17" s="93" t="s">
        <v>77</v>
      </c>
      <c r="E17" s="6">
        <v>3</v>
      </c>
      <c r="F17" s="6">
        <v>3</v>
      </c>
      <c r="G17" s="4">
        <v>9</v>
      </c>
      <c r="H17" s="6">
        <v>9</v>
      </c>
      <c r="I17" s="6">
        <f t="shared" si="1"/>
        <v>0</v>
      </c>
      <c r="J17" s="6"/>
      <c r="K17" s="6"/>
      <c r="L17" s="6"/>
      <c r="M17" s="6"/>
      <c r="N17" s="7" t="s">
        <v>78</v>
      </c>
      <c r="O17" s="8" t="s">
        <v>79</v>
      </c>
      <c r="P17" s="6">
        <v>3</v>
      </c>
      <c r="Q17" s="6">
        <v>1</v>
      </c>
      <c r="R17" s="18">
        <f>SUM(P17*Q17)</f>
        <v>3</v>
      </c>
      <c r="S17" s="6">
        <v>6</v>
      </c>
      <c r="T17" s="6">
        <f t="shared" si="7"/>
        <v>-3</v>
      </c>
      <c r="U17" s="80" t="s">
        <v>80</v>
      </c>
      <c r="V17" s="92" t="s">
        <v>179</v>
      </c>
      <c r="W17" s="46" t="s">
        <v>81</v>
      </c>
    </row>
    <row r="18" spans="1:48" ht="409.5" x14ac:dyDescent="0.25">
      <c r="A18" s="4">
        <v>12</v>
      </c>
      <c r="B18" s="5">
        <v>44312</v>
      </c>
      <c r="C18" s="38" t="s">
        <v>82</v>
      </c>
      <c r="D18" s="66" t="s">
        <v>83</v>
      </c>
      <c r="E18" s="6">
        <v>4</v>
      </c>
      <c r="F18" s="6">
        <v>2</v>
      </c>
      <c r="G18" s="4">
        <f t="shared" si="0"/>
        <v>8</v>
      </c>
      <c r="H18" s="6">
        <v>8</v>
      </c>
      <c r="I18" s="6">
        <f t="shared" si="1"/>
        <v>0</v>
      </c>
      <c r="J18" s="6">
        <f t="shared" si="2"/>
        <v>0</v>
      </c>
      <c r="K18" s="6">
        <f t="shared" si="3"/>
        <v>0</v>
      </c>
      <c r="L18" s="6">
        <f t="shared" si="4"/>
        <v>0</v>
      </c>
      <c r="M18" s="6">
        <f t="shared" si="5"/>
        <v>0</v>
      </c>
      <c r="N18" s="8" t="s">
        <v>84</v>
      </c>
      <c r="O18" s="79" t="s">
        <v>85</v>
      </c>
      <c r="P18" s="6">
        <v>3</v>
      </c>
      <c r="Q18" s="6">
        <v>4</v>
      </c>
      <c r="R18" s="18">
        <f t="shared" si="6"/>
        <v>12</v>
      </c>
      <c r="S18" s="6">
        <v>9</v>
      </c>
      <c r="T18" s="6">
        <f t="shared" si="7"/>
        <v>3</v>
      </c>
      <c r="U18" s="7" t="s">
        <v>86</v>
      </c>
      <c r="V18" s="8" t="s">
        <v>178</v>
      </c>
      <c r="W18" s="46" t="s">
        <v>81</v>
      </c>
      <c r="X18" s="94"/>
    </row>
    <row r="19" spans="1:48" ht="409.5" x14ac:dyDescent="0.2">
      <c r="A19" s="4">
        <v>13</v>
      </c>
      <c r="B19" s="5">
        <v>44312</v>
      </c>
      <c r="C19" s="38" t="s">
        <v>87</v>
      </c>
      <c r="D19" s="66" t="s">
        <v>88</v>
      </c>
      <c r="E19" s="6">
        <v>4</v>
      </c>
      <c r="F19" s="6">
        <v>2</v>
      </c>
      <c r="G19" s="25">
        <f t="shared" si="0"/>
        <v>8</v>
      </c>
      <c r="H19" s="6">
        <v>8</v>
      </c>
      <c r="I19" s="6">
        <v>0</v>
      </c>
      <c r="J19" s="6">
        <f t="shared" si="2"/>
        <v>0</v>
      </c>
      <c r="K19" s="6">
        <f t="shared" si="3"/>
        <v>0</v>
      </c>
      <c r="L19" s="6">
        <f t="shared" si="4"/>
        <v>0</v>
      </c>
      <c r="M19" s="6">
        <f t="shared" si="5"/>
        <v>0</v>
      </c>
      <c r="N19" s="8" t="s">
        <v>89</v>
      </c>
      <c r="O19" s="79" t="s">
        <v>90</v>
      </c>
      <c r="P19" s="6">
        <v>3</v>
      </c>
      <c r="Q19" s="6">
        <v>2</v>
      </c>
      <c r="R19" s="18">
        <f t="shared" si="6"/>
        <v>6</v>
      </c>
      <c r="S19" s="6">
        <v>6</v>
      </c>
      <c r="T19" s="6">
        <f>R19-S19</f>
        <v>0</v>
      </c>
      <c r="U19" s="80" t="s">
        <v>91</v>
      </c>
      <c r="V19" s="79" t="s">
        <v>175</v>
      </c>
      <c r="W19" s="46" t="s">
        <v>92</v>
      </c>
      <c r="X19" t="s">
        <v>171</v>
      </c>
      <c r="Y19" t="s">
        <v>168</v>
      </c>
      <c r="AQ19" t="s">
        <v>169</v>
      </c>
      <c r="AV19" t="s">
        <v>170</v>
      </c>
    </row>
    <row r="20" spans="1:48" ht="196.5" customHeight="1" x14ac:dyDescent="0.2">
      <c r="A20" s="4">
        <v>14</v>
      </c>
      <c r="B20" s="5">
        <v>44950</v>
      </c>
      <c r="C20" s="38" t="s">
        <v>93</v>
      </c>
      <c r="D20" s="66" t="s">
        <v>94</v>
      </c>
      <c r="E20" s="6">
        <v>4</v>
      </c>
      <c r="F20" s="6">
        <v>4</v>
      </c>
      <c r="G20" s="25">
        <f t="shared" ref="G20" si="8">SUM(E20*F20)</f>
        <v>16</v>
      </c>
      <c r="H20" s="6">
        <v>16</v>
      </c>
      <c r="I20" s="6">
        <v>0</v>
      </c>
      <c r="J20" s="6">
        <f t="shared" ref="J20" si="9">IF(C20="open",G20,0)</f>
        <v>0</v>
      </c>
      <c r="K20" s="6">
        <f t="shared" ref="K20" si="10">IF(J20&gt;0,1,0)</f>
        <v>0</v>
      </c>
      <c r="L20" s="6">
        <f t="shared" ref="L20" si="11">IF(C20="being mitigated",G20,0)</f>
        <v>0</v>
      </c>
      <c r="M20" s="6">
        <f t="shared" ref="M20" si="12">IF(L20&gt;0,1,0)</f>
        <v>0</v>
      </c>
      <c r="N20" s="57" t="s">
        <v>95</v>
      </c>
      <c r="O20" s="57" t="s">
        <v>96</v>
      </c>
      <c r="P20" s="6">
        <v>3</v>
      </c>
      <c r="Q20" s="6">
        <v>4</v>
      </c>
      <c r="R20" s="18">
        <f t="shared" ref="R20" si="13">SUM(P20*Q20)</f>
        <v>12</v>
      </c>
      <c r="S20" s="6">
        <v>12</v>
      </c>
      <c r="T20" s="6">
        <f>R20-S20</f>
        <v>0</v>
      </c>
      <c r="U20" s="88" t="s">
        <v>97</v>
      </c>
      <c r="V20" s="90" t="s">
        <v>176</v>
      </c>
      <c r="W20" s="46" t="s">
        <v>92</v>
      </c>
    </row>
    <row r="21" spans="1:48" ht="213" customHeight="1" x14ac:dyDescent="0.2">
      <c r="A21" s="4">
        <v>15</v>
      </c>
      <c r="B21" s="5">
        <v>45225</v>
      </c>
      <c r="C21" s="38" t="s">
        <v>98</v>
      </c>
      <c r="D21" s="66" t="s">
        <v>99</v>
      </c>
      <c r="E21" s="6">
        <v>3</v>
      </c>
      <c r="F21" s="6">
        <v>3</v>
      </c>
      <c r="G21" s="25">
        <f t="shared" ref="G21" si="14">SUM(E21*F21)</f>
        <v>9</v>
      </c>
      <c r="H21" s="6">
        <v>9</v>
      </c>
      <c r="I21" s="6">
        <f t="shared" si="1"/>
        <v>0</v>
      </c>
      <c r="J21" s="6">
        <f t="shared" ref="J21" si="15">IF(C21="open",G21,0)</f>
        <v>0</v>
      </c>
      <c r="K21" s="6">
        <f t="shared" ref="K21" si="16">IF(J21&gt;0,1,0)</f>
        <v>0</v>
      </c>
      <c r="L21" s="6">
        <f t="shared" ref="L21" si="17">IF(C21="being mitigated",G21,0)</f>
        <v>0</v>
      </c>
      <c r="M21" s="6">
        <f t="shared" ref="M21" si="18">IF(L21&gt;0,1,0)</f>
        <v>0</v>
      </c>
      <c r="N21" s="57"/>
      <c r="O21" s="57" t="s">
        <v>100</v>
      </c>
      <c r="P21" s="6">
        <v>3</v>
      </c>
      <c r="Q21" s="6">
        <v>3</v>
      </c>
      <c r="R21" s="18">
        <f t="shared" ref="R21" si="19">SUM(P21*Q21)</f>
        <v>9</v>
      </c>
      <c r="S21" s="6">
        <v>6</v>
      </c>
      <c r="T21" s="6">
        <f>R21-S21</f>
        <v>3</v>
      </c>
      <c r="U21" s="91" t="s">
        <v>101</v>
      </c>
      <c r="V21" s="87" t="s">
        <v>177</v>
      </c>
      <c r="W21" s="46" t="s">
        <v>33</v>
      </c>
    </row>
    <row r="22" spans="1:48" ht="15" x14ac:dyDescent="0.2">
      <c r="A22" s="17"/>
      <c r="B22" s="17"/>
      <c r="C22" s="17"/>
      <c r="D22" s="17"/>
      <c r="E22" s="12" t="s">
        <v>102</v>
      </c>
      <c r="F22" s="13" t="s">
        <v>103</v>
      </c>
      <c r="G22" s="14" t="s">
        <v>104</v>
      </c>
      <c r="H22" s="1"/>
      <c r="I22" s="1"/>
      <c r="J22" s="17"/>
      <c r="K22" s="17"/>
      <c r="L22" s="17"/>
      <c r="M22" s="17"/>
      <c r="N22" s="17"/>
      <c r="O22" s="17"/>
      <c r="P22" s="1"/>
      <c r="Q22" s="1" t="s">
        <v>102</v>
      </c>
      <c r="R22" s="14" t="s">
        <v>104</v>
      </c>
      <c r="S22" s="1"/>
      <c r="T22" s="1"/>
      <c r="U22" s="85"/>
      <c r="V22" s="17"/>
    </row>
    <row r="23" spans="1:48" ht="15" x14ac:dyDescent="0.2">
      <c r="A23" s="17"/>
      <c r="B23" s="17"/>
      <c r="C23" s="17"/>
      <c r="D23" s="17"/>
      <c r="E23" s="1"/>
      <c r="F23" s="1" t="s">
        <v>105</v>
      </c>
      <c r="G23" s="26" t="s">
        <v>106</v>
      </c>
      <c r="H23" s="1"/>
      <c r="I23" s="1"/>
      <c r="J23" s="17"/>
      <c r="K23" s="17"/>
      <c r="L23" s="17"/>
      <c r="M23" s="17"/>
      <c r="N23" s="17"/>
      <c r="O23" s="17"/>
      <c r="P23" s="1"/>
      <c r="Q23" s="1"/>
      <c r="R23" s="15" t="s">
        <v>106</v>
      </c>
      <c r="S23" s="1"/>
      <c r="T23" s="1"/>
      <c r="U23" s="85"/>
      <c r="V23" s="17"/>
    </row>
    <row r="24" spans="1:48" ht="15" x14ac:dyDescent="0.2">
      <c r="A24" s="17"/>
      <c r="B24" s="17"/>
      <c r="C24" s="17"/>
      <c r="D24" s="17"/>
      <c r="E24" s="1"/>
      <c r="F24" s="1" t="s">
        <v>107</v>
      </c>
      <c r="G24" s="16" t="s">
        <v>108</v>
      </c>
      <c r="H24" s="1"/>
      <c r="I24" s="1"/>
      <c r="J24" s="17"/>
      <c r="K24" s="17"/>
      <c r="L24" s="17"/>
      <c r="M24" s="17"/>
      <c r="N24" s="17"/>
      <c r="O24" s="17"/>
      <c r="P24" s="1"/>
      <c r="Q24" s="1"/>
      <c r="R24" s="16" t="s">
        <v>108</v>
      </c>
      <c r="S24" s="1"/>
      <c r="T24" s="1"/>
      <c r="U24" s="1"/>
      <c r="V24" s="17"/>
    </row>
    <row r="25" spans="1:48" ht="15" x14ac:dyDescent="0.2">
      <c r="A25" s="17"/>
      <c r="B25" s="17"/>
      <c r="D25" s="17"/>
      <c r="E25" s="1"/>
      <c r="F25" s="1"/>
      <c r="G25" s="1"/>
      <c r="H25" s="1"/>
      <c r="I25" s="1"/>
      <c r="J25" s="17"/>
      <c r="K25" s="17"/>
      <c r="L25" s="17"/>
      <c r="M25" s="17"/>
      <c r="N25" s="17"/>
      <c r="O25" s="17"/>
      <c r="P25" s="1"/>
      <c r="Q25" s="1"/>
      <c r="R25" s="1"/>
      <c r="S25" s="1"/>
      <c r="T25" s="1"/>
      <c r="U25" s="85"/>
      <c r="V25" s="17"/>
    </row>
    <row r="26" spans="1:48" ht="15" x14ac:dyDescent="0.2">
      <c r="C26" s="17"/>
      <c r="U26" s="85"/>
    </row>
    <row r="27" spans="1:48" ht="15" x14ac:dyDescent="0.2">
      <c r="C27" s="17"/>
      <c r="U27" s="85"/>
    </row>
    <row r="9167" ht="85.5" customHeight="1" x14ac:dyDescent="0.2"/>
  </sheetData>
  <autoFilter ref="A6:X24" xr:uid="{117738B2-0C05-48E1-AA39-D3911E65FA40}"/>
  <mergeCells count="9">
    <mergeCell ref="V1:W1"/>
    <mergeCell ref="V2:W2"/>
    <mergeCell ref="A2:D4"/>
    <mergeCell ref="P2:R2"/>
    <mergeCell ref="J4:K4"/>
    <mergeCell ref="P4:R4"/>
    <mergeCell ref="F2:I2"/>
    <mergeCell ref="F4:I4"/>
    <mergeCell ref="F3:I3"/>
  </mergeCells>
  <conditionalFormatting sqref="G7:G21 R7:R21">
    <cfRule type="cellIs" dxfId="8" priority="7" operator="between">
      <formula>12</formula>
      <formula>16</formula>
    </cfRule>
    <cfRule type="cellIs" dxfId="7" priority="8" operator="between">
      <formula>5</formula>
      <formula>11</formula>
    </cfRule>
    <cfRule type="cellIs" dxfId="6" priority="9" operator="between">
      <formula>0</formula>
      <formula>4</formula>
    </cfRule>
  </conditionalFormatting>
  <printOptions horizontalCentered="1"/>
  <pageMargins left="0.31496062992125984" right="0.31496062992125984" top="0.35433070866141736" bottom="0.55118110236220474" header="0.31496062992125984" footer="0.31496062992125984"/>
  <pageSetup paperSize="8" scale="36" fitToHeight="3" orientation="landscape" r:id="rId1"/>
  <headerFooter>
    <oddFooter>&amp;R&amp;Z&amp;F</oddFooter>
  </headerFooter>
  <drawing r:id="rId2"/>
  <extLst>
    <ext xmlns:x14="http://schemas.microsoft.com/office/spreadsheetml/2009/9/main" uri="{78C0D931-6437-407d-A8EE-F0AAD7539E65}">
      <x14:conditionalFormattings>
        <x14:conditionalFormatting xmlns:xm="http://schemas.microsoft.com/office/excel/2006/main">
          <x14:cfRule type="iconSet" priority="10" id="{537E9DDC-4B93-4127-B1D0-73E3CCC444A0}">
            <x14:iconSet iconSet="3Arrows" custom="1">
              <x14:cfvo type="percent">
                <xm:f>0</xm:f>
              </x14:cfvo>
              <x14:cfvo type="num">
                <xm:f>0</xm:f>
              </x14:cfvo>
              <x14:cfvo type="num" gte="0">
                <xm:f>0</xm:f>
              </x14:cfvo>
              <x14:cfIcon iconSet="3Arrows" iconId="2"/>
              <x14:cfIcon iconSet="3Arrows" iconId="1"/>
              <x14:cfIcon iconSet="3Arrows" iconId="0"/>
            </x14:iconSet>
          </x14:cfRule>
          <xm:sqref>I7:I21</xm:sqref>
        </x14:conditionalFormatting>
        <x14:conditionalFormatting xmlns:xm="http://schemas.microsoft.com/office/excel/2006/main">
          <x14:cfRule type="iconSet" priority="1" id="{3C4A8F46-E95A-4107-803E-89DED0FDC5FB}">
            <x14:iconSet iconSet="3Arrows" custom="1">
              <x14:cfvo type="percent">
                <xm:f>0</xm:f>
              </x14:cfvo>
              <x14:cfvo type="num">
                <xm:f>0</xm:f>
              </x14:cfvo>
              <x14:cfvo type="num" gte="0">
                <xm:f>0</xm:f>
              </x14:cfvo>
              <x14:cfIcon iconSet="3Arrows" iconId="2"/>
              <x14:cfIcon iconSet="3Arrows" iconId="1"/>
              <x14:cfIcon iconSet="3Arrows" iconId="0"/>
            </x14:iconSet>
          </x14:cfRule>
          <xm:sqref>T20:T21</xm:sqref>
        </x14:conditionalFormatting>
        <x14:conditionalFormatting xmlns:xm="http://schemas.microsoft.com/office/excel/2006/main">
          <x14:cfRule type="iconSet" priority="6" id="{5097167C-46AD-4857-8205-D292B06F2DD4}">
            <x14:iconSet iconSet="3Arrows" custom="1">
              <x14:cfvo type="percent">
                <xm:f>0</xm:f>
              </x14:cfvo>
              <x14:cfvo type="num">
                <xm:f>0</xm:f>
              </x14:cfvo>
              <x14:cfvo type="num" gte="0">
                <xm:f>0</xm:f>
              </x14:cfvo>
              <x14:cfIcon iconSet="3Arrows" iconId="2"/>
              <x14:cfIcon iconSet="3Arrows" iconId="1"/>
              <x14:cfIcon iconSet="3Arrows" iconId="0"/>
            </x14:iconSet>
          </x14:cfRule>
          <xm:sqref>T7:U7</xm:sqref>
        </x14:conditionalFormatting>
        <x14:conditionalFormatting xmlns:xm="http://schemas.microsoft.com/office/excel/2006/main">
          <x14:cfRule type="iconSet" priority="11" id="{6A348A4B-439C-4E22-8366-2BA438B1AE4C}">
            <x14:iconSet iconSet="3Arrows" custom="1">
              <x14:cfvo type="percent">
                <xm:f>0</xm:f>
              </x14:cfvo>
              <x14:cfvo type="num">
                <xm:f>0</xm:f>
              </x14:cfvo>
              <x14:cfvo type="num" gte="0">
                <xm:f>0</xm:f>
              </x14:cfvo>
              <x14:cfIcon iconSet="3Arrows" iconId="2"/>
              <x14:cfIcon iconSet="3Arrows" iconId="1"/>
              <x14:cfIcon iconSet="3Arrows" iconId="0"/>
            </x14:iconSet>
          </x14:cfRule>
          <xm:sqref>T8:U8 T9:T11 T12:U19</xm:sqref>
        </x14:conditionalFormatting>
        <x14:conditionalFormatting xmlns:xm="http://schemas.microsoft.com/office/excel/2006/main">
          <x14:cfRule type="iconSet" priority="3" id="{3BCFF276-24B3-4452-BA58-698A33816C16}">
            <x14:iconSet iconSet="3Arrows" custom="1">
              <x14:cfvo type="percent">
                <xm:f>0</xm:f>
              </x14:cfvo>
              <x14:cfvo type="num">
                <xm:f>0</xm:f>
              </x14:cfvo>
              <x14:cfvo type="num" gte="0">
                <xm:f>0</xm:f>
              </x14:cfvo>
              <x14:cfIcon iconSet="3Arrows" iconId="2"/>
              <x14:cfIcon iconSet="3Arrows" iconId="1"/>
              <x14:cfIcon iconSet="3Arrows" iconId="0"/>
            </x14:iconSet>
          </x14:cfRule>
          <xm:sqref>U9</xm:sqref>
        </x14:conditionalFormatting>
        <x14:conditionalFormatting xmlns:xm="http://schemas.microsoft.com/office/excel/2006/main">
          <x14:cfRule type="iconSet" priority="5" id="{53A7C1A2-3A9C-405B-B364-416559F89FF9}">
            <x14:iconSet iconSet="3Arrows" custom="1">
              <x14:cfvo type="percent">
                <xm:f>0</xm:f>
              </x14:cfvo>
              <x14:cfvo type="num">
                <xm:f>0</xm:f>
              </x14:cfvo>
              <x14:cfvo type="num" gte="0">
                <xm:f>0</xm:f>
              </x14:cfvo>
              <x14:cfIcon iconSet="3Arrows" iconId="2"/>
              <x14:cfIcon iconSet="3Arrows" iconId="1"/>
              <x14:cfIcon iconSet="3Arrows" iconId="0"/>
            </x14:iconSet>
          </x14:cfRule>
          <xm:sqref>U10</xm:sqref>
        </x14:conditionalFormatting>
        <x14:conditionalFormatting xmlns:xm="http://schemas.microsoft.com/office/excel/2006/main">
          <x14:cfRule type="iconSet" priority="4" id="{90941DA5-0145-4731-8EDF-C7D8BDF3C66B}">
            <x14:iconSet iconSet="3Arrows" custom="1">
              <x14:cfvo type="percent">
                <xm:f>0</xm:f>
              </x14:cfvo>
              <x14:cfvo type="num">
                <xm:f>0</xm:f>
              </x14:cfvo>
              <x14:cfvo type="num" gte="0">
                <xm:f>0</xm:f>
              </x14:cfvo>
              <x14:cfIcon iconSet="3Arrows" iconId="2"/>
              <x14:cfIcon iconSet="3Arrows" iconId="1"/>
              <x14:cfIcon iconSet="3Arrows" iconId="0"/>
            </x14:iconSet>
          </x14:cfRule>
          <xm:sqref>U11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7F1294E-891B-44D4-80F5-A2A0959EC5B3}">
          <x14:formula1>
            <xm:f>'Quality Indicators'!#REF!</xm:f>
          </x14:formula1>
          <xm:sqref>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5F36C-CFA7-4AD9-A472-9F4D536F5633}">
  <sheetPr>
    <pageSetUpPr fitToPage="1"/>
  </sheetPr>
  <dimension ref="A1:P27"/>
  <sheetViews>
    <sheetView topLeftCell="B16" workbookViewId="0">
      <selection activeCell="N25" sqref="N25"/>
    </sheetView>
  </sheetViews>
  <sheetFormatPr defaultColWidth="9" defaultRowHeight="15" x14ac:dyDescent="0.25"/>
  <cols>
    <col min="1" max="1" width="6.375" style="59" customWidth="1"/>
    <col min="2" max="2" width="18.625" style="59" customWidth="1"/>
    <col min="3" max="3" width="9.625" style="59" customWidth="1"/>
    <col min="4" max="4" width="9.25" style="59" customWidth="1"/>
    <col min="5" max="5" width="11.25" style="59" customWidth="1"/>
    <col min="6" max="6" width="7.25" style="59" customWidth="1"/>
    <col min="7" max="7" width="10.75" style="59" customWidth="1"/>
    <col min="8" max="8" width="11.625" style="59" customWidth="1"/>
    <col min="9" max="9" width="0.875" style="59" customWidth="1"/>
    <col min="10" max="11" width="13" style="59" customWidth="1"/>
    <col min="12" max="12" width="12.5" style="59" customWidth="1"/>
    <col min="13" max="13" width="10.625" style="59" customWidth="1"/>
    <col min="14" max="14" width="10.375" style="59" customWidth="1"/>
    <col min="15" max="15" width="11.5" style="59" customWidth="1"/>
    <col min="16" max="16384" width="9" style="59"/>
  </cols>
  <sheetData>
    <row r="1" spans="1:16" ht="18" customHeight="1" x14ac:dyDescent="0.3">
      <c r="A1" s="58" t="str">
        <f>+'Strategic Risk Register'!A2</f>
        <v>Strategic Risk Register</v>
      </c>
      <c r="B1" s="67"/>
      <c r="C1" s="67"/>
      <c r="D1" s="103" t="s">
        <v>1</v>
      </c>
      <c r="E1" s="103"/>
      <c r="F1" s="103"/>
      <c r="G1" s="103"/>
      <c r="H1" s="68">
        <v>45307</v>
      </c>
      <c r="I1" s="67"/>
      <c r="J1" s="67"/>
      <c r="K1" s="67"/>
      <c r="L1" s="67"/>
      <c r="M1" s="67"/>
      <c r="N1" s="67"/>
      <c r="O1" s="60" t="str">
        <f>+'Strategic Risk Register'!V2</f>
        <v>RSRMG</v>
      </c>
      <c r="P1" s="67"/>
    </row>
    <row r="2" spans="1:16" ht="18" customHeight="1" x14ac:dyDescent="0.3">
      <c r="A2" s="58" t="s">
        <v>109</v>
      </c>
      <c r="B2" s="67"/>
      <c r="C2" s="67"/>
      <c r="D2" s="103" t="s">
        <v>3</v>
      </c>
      <c r="E2" s="103"/>
      <c r="F2" s="103"/>
      <c r="G2" s="103"/>
      <c r="H2" s="68">
        <v>45313</v>
      </c>
      <c r="I2" s="67"/>
      <c r="J2" s="67"/>
      <c r="K2" s="67"/>
      <c r="L2" s="67"/>
      <c r="M2" s="67"/>
      <c r="N2" s="67"/>
      <c r="O2" s="60" t="s">
        <v>110</v>
      </c>
      <c r="P2" s="67"/>
    </row>
    <row r="3" spans="1:16" ht="18" customHeight="1" x14ac:dyDescent="0.25">
      <c r="A3" s="67"/>
      <c r="B3" s="67"/>
      <c r="C3" s="67"/>
      <c r="D3" s="104" t="s">
        <v>4</v>
      </c>
      <c r="E3" s="105"/>
      <c r="F3" s="105"/>
      <c r="G3" s="106"/>
      <c r="H3" s="68"/>
      <c r="I3" s="67"/>
      <c r="J3" s="67"/>
      <c r="K3" s="67"/>
      <c r="L3" s="67"/>
      <c r="M3" s="67"/>
      <c r="N3" s="67"/>
      <c r="O3" s="78" t="s">
        <v>111</v>
      </c>
      <c r="P3" s="67"/>
    </row>
    <row r="5" spans="1:16" ht="60" x14ac:dyDescent="0.25">
      <c r="A5" s="61" t="s">
        <v>112</v>
      </c>
      <c r="B5" s="61" t="s">
        <v>9</v>
      </c>
      <c r="C5" s="61" t="s">
        <v>113</v>
      </c>
      <c r="D5" s="2" t="s">
        <v>10</v>
      </c>
      <c r="E5" s="2" t="s">
        <v>11</v>
      </c>
      <c r="F5" s="2" t="s">
        <v>12</v>
      </c>
      <c r="G5" s="2" t="s">
        <v>13</v>
      </c>
      <c r="H5" s="2" t="s">
        <v>14</v>
      </c>
      <c r="I5" s="67"/>
      <c r="J5" s="61" t="s">
        <v>21</v>
      </c>
      <c r="K5" s="61" t="s">
        <v>22</v>
      </c>
      <c r="L5" s="61" t="s">
        <v>23</v>
      </c>
      <c r="M5" s="61" t="s">
        <v>24</v>
      </c>
      <c r="N5" s="61" t="s">
        <v>14</v>
      </c>
      <c r="O5" s="61" t="s">
        <v>114</v>
      </c>
      <c r="P5" s="67"/>
    </row>
    <row r="6" spans="1:16" ht="60" x14ac:dyDescent="0.25">
      <c r="A6" s="69">
        <v>1</v>
      </c>
      <c r="B6" s="70" t="s">
        <v>29</v>
      </c>
      <c r="C6" s="71">
        <v>3</v>
      </c>
      <c r="D6" s="56">
        <f>+'Strategic Risk Register'!E7</f>
        <v>4</v>
      </c>
      <c r="E6" s="53">
        <f>+'Strategic Risk Register'!F7</f>
        <v>4</v>
      </c>
      <c r="F6" s="54">
        <f>+'Strategic Risk Register'!G7</f>
        <v>16</v>
      </c>
      <c r="G6" s="53">
        <f>+'Strategic Risk Register'!H7</f>
        <v>16</v>
      </c>
      <c r="H6" s="53">
        <f>+'Strategic Risk Register'!I7</f>
        <v>0</v>
      </c>
      <c r="I6" s="72"/>
      <c r="J6" s="73">
        <f>+'Strategic Risk Register'!P7</f>
        <v>4</v>
      </c>
      <c r="K6" s="73">
        <f>+'Strategic Risk Register'!Q7</f>
        <v>4</v>
      </c>
      <c r="L6" s="55">
        <f>+'Strategic Risk Register'!R7</f>
        <v>16</v>
      </c>
      <c r="M6" s="73">
        <f>+'Strategic Risk Register'!S7</f>
        <v>16</v>
      </c>
      <c r="N6" s="82">
        <f>+'Strategic Risk Register'!T7</f>
        <v>0</v>
      </c>
      <c r="O6" s="84" t="s">
        <v>115</v>
      </c>
      <c r="P6" s="67"/>
    </row>
    <row r="7" spans="1:16" ht="60" x14ac:dyDescent="0.25">
      <c r="A7" s="69">
        <v>2</v>
      </c>
      <c r="B7" s="70" t="s">
        <v>35</v>
      </c>
      <c r="C7" s="71">
        <v>3</v>
      </c>
      <c r="D7" s="56">
        <f>+'Strategic Risk Register'!E8</f>
        <v>4</v>
      </c>
      <c r="E7" s="53">
        <f>+'Strategic Risk Register'!F8</f>
        <v>2</v>
      </c>
      <c r="F7" s="54">
        <f>+'Strategic Risk Register'!G8</f>
        <v>8</v>
      </c>
      <c r="G7" s="53">
        <f>+'Strategic Risk Register'!H8</f>
        <v>8</v>
      </c>
      <c r="H7" s="53">
        <f>+'Strategic Risk Register'!I8</f>
        <v>0</v>
      </c>
      <c r="I7" s="72"/>
      <c r="J7" s="73">
        <f>+'Strategic Risk Register'!P8</f>
        <v>3</v>
      </c>
      <c r="K7" s="73">
        <f>+'Strategic Risk Register'!Q8</f>
        <v>4</v>
      </c>
      <c r="L7" s="55">
        <f>+'Strategic Risk Register'!R8</f>
        <v>12</v>
      </c>
      <c r="M7" s="73">
        <f>+'Strategic Risk Register'!S8</f>
        <v>9</v>
      </c>
      <c r="N7" s="82">
        <f>+'Strategic Risk Register'!T8</f>
        <v>3</v>
      </c>
      <c r="O7" s="84" t="s">
        <v>115</v>
      </c>
      <c r="P7" s="67"/>
    </row>
    <row r="8" spans="1:16" ht="75" x14ac:dyDescent="0.25">
      <c r="A8" s="69">
        <v>3</v>
      </c>
      <c r="B8" s="70" t="s">
        <v>41</v>
      </c>
      <c r="C8" s="71" t="s">
        <v>116</v>
      </c>
      <c r="D8" s="56">
        <f>+'Strategic Risk Register'!E9</f>
        <v>4</v>
      </c>
      <c r="E8" s="53">
        <f>+'Strategic Risk Register'!F9</f>
        <v>3</v>
      </c>
      <c r="F8" s="54">
        <f>+'Strategic Risk Register'!G9</f>
        <v>12</v>
      </c>
      <c r="G8" s="53">
        <f>+'Strategic Risk Register'!H9</f>
        <v>12</v>
      </c>
      <c r="H8" s="53">
        <f>+'Strategic Risk Register'!I9</f>
        <v>0</v>
      </c>
      <c r="I8" s="72"/>
      <c r="J8" s="73">
        <f>+'Strategic Risk Register'!P9</f>
        <v>3</v>
      </c>
      <c r="K8" s="73">
        <f>+'Strategic Risk Register'!Q9</f>
        <v>2</v>
      </c>
      <c r="L8" s="55">
        <f>+'Strategic Risk Register'!R9</f>
        <v>6</v>
      </c>
      <c r="M8" s="73">
        <f>+'Strategic Risk Register'!S9</f>
        <v>3</v>
      </c>
      <c r="N8" s="82">
        <f>+'Strategic Risk Register'!T9</f>
        <v>3</v>
      </c>
      <c r="O8" s="84" t="s">
        <v>117</v>
      </c>
      <c r="P8" s="67"/>
    </row>
    <row r="9" spans="1:16" ht="66" customHeight="1" x14ac:dyDescent="0.25">
      <c r="A9" s="69">
        <v>4</v>
      </c>
      <c r="B9" s="70" t="s">
        <v>46</v>
      </c>
      <c r="C9" s="71" t="s">
        <v>118</v>
      </c>
      <c r="D9" s="56">
        <f>+'Strategic Risk Register'!E10</f>
        <v>2</v>
      </c>
      <c r="E9" s="53">
        <f>+'Strategic Risk Register'!F10</f>
        <v>3</v>
      </c>
      <c r="F9" s="54">
        <f>+'Strategic Risk Register'!G10</f>
        <v>6</v>
      </c>
      <c r="G9" s="53">
        <f>+'Strategic Risk Register'!H10</f>
        <v>6</v>
      </c>
      <c r="H9" s="53">
        <f>+'Strategic Risk Register'!I10</f>
        <v>0</v>
      </c>
      <c r="I9" s="72"/>
      <c r="J9" s="73">
        <f>+'Strategic Risk Register'!P10</f>
        <v>2</v>
      </c>
      <c r="K9" s="73">
        <f>+'Strategic Risk Register'!Q10</f>
        <v>2</v>
      </c>
      <c r="L9" s="55">
        <f>+'Strategic Risk Register'!R10</f>
        <v>4</v>
      </c>
      <c r="M9" s="73">
        <f>+'Strategic Risk Register'!S10</f>
        <v>4</v>
      </c>
      <c r="N9" s="82">
        <f>+'Strategic Risk Register'!T10</f>
        <v>0</v>
      </c>
      <c r="O9" s="84" t="s">
        <v>119</v>
      </c>
      <c r="P9" s="67"/>
    </row>
    <row r="10" spans="1:16" ht="79.5" customHeight="1" x14ac:dyDescent="0.25">
      <c r="A10" s="69">
        <v>5</v>
      </c>
      <c r="B10" s="70" t="s">
        <v>50</v>
      </c>
      <c r="C10" s="71" t="s">
        <v>116</v>
      </c>
      <c r="D10" s="56">
        <f>+'Strategic Risk Register'!E11</f>
        <v>4</v>
      </c>
      <c r="E10" s="53">
        <f>+'Strategic Risk Register'!F11</f>
        <v>2</v>
      </c>
      <c r="F10" s="54">
        <f>+'Strategic Risk Register'!G11</f>
        <v>8</v>
      </c>
      <c r="G10" s="53">
        <f>+'Strategic Risk Register'!H11</f>
        <v>8</v>
      </c>
      <c r="H10" s="53">
        <f>+'Strategic Risk Register'!I11</f>
        <v>0</v>
      </c>
      <c r="I10" s="72"/>
      <c r="J10" s="73">
        <f>+'Strategic Risk Register'!P11</f>
        <v>3</v>
      </c>
      <c r="K10" s="73">
        <f>+'Strategic Risk Register'!Q11</f>
        <v>4</v>
      </c>
      <c r="L10" s="55">
        <f>+'Strategic Risk Register'!R11</f>
        <v>12</v>
      </c>
      <c r="M10" s="73">
        <f>+'Strategic Risk Register'!S11</f>
        <v>9</v>
      </c>
      <c r="N10" s="82">
        <f>+'Strategic Risk Register'!T11</f>
        <v>3</v>
      </c>
      <c r="O10" s="84" t="s">
        <v>115</v>
      </c>
      <c r="P10" s="67"/>
    </row>
    <row r="11" spans="1:16" ht="90" x14ac:dyDescent="0.25">
      <c r="A11" s="69">
        <v>6</v>
      </c>
      <c r="B11" s="70" t="s">
        <v>56</v>
      </c>
      <c r="C11" s="71">
        <v>2</v>
      </c>
      <c r="D11" s="56">
        <f>+'Strategic Risk Register'!E12</f>
        <v>3</v>
      </c>
      <c r="E11" s="53">
        <f>+'Strategic Risk Register'!F12</f>
        <v>3</v>
      </c>
      <c r="F11" s="54">
        <f>+'Strategic Risk Register'!G12</f>
        <v>9</v>
      </c>
      <c r="G11" s="53">
        <f>+'Strategic Risk Register'!H12</f>
        <v>9</v>
      </c>
      <c r="H11" s="53">
        <f>+'Strategic Risk Register'!I12</f>
        <v>0</v>
      </c>
      <c r="I11" s="72"/>
      <c r="J11" s="73">
        <f>+'Strategic Risk Register'!P12</f>
        <v>3</v>
      </c>
      <c r="K11" s="73">
        <f>+'Strategic Risk Register'!Q12</f>
        <v>2</v>
      </c>
      <c r="L11" s="55">
        <f>+'Strategic Risk Register'!R12</f>
        <v>6</v>
      </c>
      <c r="M11" s="73">
        <f>+'Strategic Risk Register'!S12</f>
        <v>6</v>
      </c>
      <c r="N11" s="82">
        <f>+'Strategic Risk Register'!T12</f>
        <v>0</v>
      </c>
      <c r="O11" s="84" t="s">
        <v>120</v>
      </c>
      <c r="P11" s="67"/>
    </row>
    <row r="12" spans="1:16" ht="60" x14ac:dyDescent="0.25">
      <c r="A12" s="69">
        <v>7</v>
      </c>
      <c r="B12" s="70" t="s">
        <v>62</v>
      </c>
      <c r="C12" s="71">
        <v>3</v>
      </c>
      <c r="D12" s="56">
        <f>+'Strategic Risk Register'!E13</f>
        <v>4</v>
      </c>
      <c r="E12" s="53">
        <f>+'Strategic Risk Register'!F13</f>
        <v>2</v>
      </c>
      <c r="F12" s="54">
        <f>+'Strategic Risk Register'!G13</f>
        <v>8</v>
      </c>
      <c r="G12" s="53">
        <f>+'Strategic Risk Register'!H13</f>
        <v>8</v>
      </c>
      <c r="H12" s="53">
        <f>+'Strategic Risk Register'!I13</f>
        <v>0</v>
      </c>
      <c r="I12" s="72"/>
      <c r="J12" s="73">
        <f>+'Strategic Risk Register'!P13</f>
        <v>3</v>
      </c>
      <c r="K12" s="73">
        <f>+'Strategic Risk Register'!Q13</f>
        <v>2</v>
      </c>
      <c r="L12" s="55">
        <f>+'Strategic Risk Register'!R13</f>
        <v>6</v>
      </c>
      <c r="M12" s="73">
        <f>+'Strategic Risk Register'!S13</f>
        <v>6</v>
      </c>
      <c r="N12" s="82">
        <f>+'Strategic Risk Register'!T13</f>
        <v>0</v>
      </c>
      <c r="O12" s="84" t="s">
        <v>119</v>
      </c>
      <c r="P12" s="67"/>
    </row>
    <row r="13" spans="1:16" ht="75" x14ac:dyDescent="0.25">
      <c r="A13" s="69">
        <v>8</v>
      </c>
      <c r="B13" s="70" t="s">
        <v>64</v>
      </c>
      <c r="C13" s="71" t="s">
        <v>118</v>
      </c>
      <c r="D13" s="56">
        <f>+'Strategic Risk Register'!E14</f>
        <v>3</v>
      </c>
      <c r="E13" s="53">
        <f>+'Strategic Risk Register'!F14</f>
        <v>2</v>
      </c>
      <c r="F13" s="54">
        <f>+'Strategic Risk Register'!G14</f>
        <v>6</v>
      </c>
      <c r="G13" s="53">
        <f>+'Strategic Risk Register'!H14</f>
        <v>6</v>
      </c>
      <c r="H13" s="53">
        <f>+'Strategic Risk Register'!I14</f>
        <v>0</v>
      </c>
      <c r="I13" s="72"/>
      <c r="J13" s="73">
        <f>+'Strategic Risk Register'!P14</f>
        <v>3</v>
      </c>
      <c r="K13" s="73">
        <f>+'Strategic Risk Register'!Q14</f>
        <v>1</v>
      </c>
      <c r="L13" s="55">
        <f>+'Strategic Risk Register'!R14</f>
        <v>3</v>
      </c>
      <c r="M13" s="73">
        <f>+'Strategic Risk Register'!S14</f>
        <v>3</v>
      </c>
      <c r="N13" s="82">
        <f>+'Strategic Risk Register'!T14</f>
        <v>0</v>
      </c>
      <c r="O13" s="84" t="s">
        <v>119</v>
      </c>
      <c r="P13" s="67"/>
    </row>
    <row r="14" spans="1:16" ht="70.5" customHeight="1" x14ac:dyDescent="0.25">
      <c r="A14" s="69">
        <v>9</v>
      </c>
      <c r="B14" s="66" t="s">
        <v>66</v>
      </c>
      <c r="C14" s="71" t="s">
        <v>121</v>
      </c>
      <c r="D14" s="56">
        <f>+'Strategic Risk Register'!E15</f>
        <v>4</v>
      </c>
      <c r="E14" s="53">
        <f>+'Strategic Risk Register'!F15</f>
        <v>2</v>
      </c>
      <c r="F14" s="54">
        <f>+'Strategic Risk Register'!G15</f>
        <v>8</v>
      </c>
      <c r="G14" s="53">
        <f>+'Strategic Risk Register'!H15</f>
        <v>8</v>
      </c>
      <c r="H14" s="53">
        <f>+'Strategic Risk Register'!I15</f>
        <v>0</v>
      </c>
      <c r="I14" s="72"/>
      <c r="J14" s="73">
        <f>+'Strategic Risk Register'!P15</f>
        <v>2</v>
      </c>
      <c r="K14" s="73">
        <f>+'Strategic Risk Register'!Q15</f>
        <v>2</v>
      </c>
      <c r="L14" s="55">
        <f>+'Strategic Risk Register'!R15</f>
        <v>4</v>
      </c>
      <c r="M14" s="73">
        <f>+'Strategic Risk Register'!S15</f>
        <v>4</v>
      </c>
      <c r="N14" s="82">
        <f>+'Strategic Risk Register'!T15</f>
        <v>0</v>
      </c>
      <c r="O14" s="84" t="s">
        <v>117</v>
      </c>
      <c r="P14" s="67"/>
    </row>
    <row r="15" spans="1:16" ht="75" x14ac:dyDescent="0.25">
      <c r="A15" s="69">
        <v>10</v>
      </c>
      <c r="B15" s="70" t="s">
        <v>71</v>
      </c>
      <c r="C15" s="71" t="s">
        <v>121</v>
      </c>
      <c r="D15" s="56">
        <f>+'Strategic Risk Register'!E16</f>
        <v>4</v>
      </c>
      <c r="E15" s="53">
        <f>+'Strategic Risk Register'!F16</f>
        <v>2</v>
      </c>
      <c r="F15" s="54">
        <f>+'Strategic Risk Register'!G16</f>
        <v>8</v>
      </c>
      <c r="G15" s="53">
        <f>+'Strategic Risk Register'!H16</f>
        <v>8</v>
      </c>
      <c r="H15" s="53">
        <f>+'Strategic Risk Register'!I16</f>
        <v>0</v>
      </c>
      <c r="I15" s="72"/>
      <c r="J15" s="73">
        <f>+'Strategic Risk Register'!P16</f>
        <v>3</v>
      </c>
      <c r="K15" s="73">
        <f>+'Strategic Risk Register'!Q16</f>
        <v>1</v>
      </c>
      <c r="L15" s="55">
        <f>+'Strategic Risk Register'!R16</f>
        <v>3</v>
      </c>
      <c r="M15" s="73">
        <f>+'Strategic Risk Register'!S16</f>
        <v>6</v>
      </c>
      <c r="N15" s="82">
        <f>+'Strategic Risk Register'!T16</f>
        <v>-3</v>
      </c>
      <c r="O15" s="84" t="s">
        <v>75</v>
      </c>
      <c r="P15" s="67"/>
    </row>
    <row r="16" spans="1:16" ht="60" x14ac:dyDescent="0.25">
      <c r="A16" s="69">
        <v>11</v>
      </c>
      <c r="B16" s="70" t="s">
        <v>77</v>
      </c>
      <c r="C16" s="71" t="s">
        <v>122</v>
      </c>
      <c r="D16" s="56">
        <f>+'Strategic Risk Register'!E17</f>
        <v>3</v>
      </c>
      <c r="E16" s="53">
        <f>+'Strategic Risk Register'!F17</f>
        <v>3</v>
      </c>
      <c r="F16" s="54">
        <f>+'Strategic Risk Register'!G17</f>
        <v>9</v>
      </c>
      <c r="G16" s="53">
        <f>+'Strategic Risk Register'!H17</f>
        <v>9</v>
      </c>
      <c r="H16" s="53">
        <f>+'Strategic Risk Register'!I17</f>
        <v>0</v>
      </c>
      <c r="I16" s="72"/>
      <c r="J16" s="73">
        <f>+'Strategic Risk Register'!P17</f>
        <v>3</v>
      </c>
      <c r="K16" s="73">
        <f>+'Strategic Risk Register'!Q17</f>
        <v>1</v>
      </c>
      <c r="L16" s="55">
        <f>+'Strategic Risk Register'!R17</f>
        <v>3</v>
      </c>
      <c r="M16" s="73">
        <f>+'Strategic Risk Register'!S17</f>
        <v>6</v>
      </c>
      <c r="N16" s="82">
        <f>+'Strategic Risk Register'!T17</f>
        <v>-3</v>
      </c>
      <c r="O16" s="84" t="s">
        <v>117</v>
      </c>
      <c r="P16" s="67"/>
    </row>
    <row r="17" spans="1:16" ht="90" x14ac:dyDescent="0.25">
      <c r="A17" s="69">
        <v>12</v>
      </c>
      <c r="B17" s="70" t="s">
        <v>83</v>
      </c>
      <c r="C17" s="71" t="s">
        <v>121</v>
      </c>
      <c r="D17" s="56">
        <f>+'Strategic Risk Register'!E18</f>
        <v>4</v>
      </c>
      <c r="E17" s="53">
        <f>+'Strategic Risk Register'!F18</f>
        <v>2</v>
      </c>
      <c r="F17" s="54">
        <f>+'Strategic Risk Register'!G18</f>
        <v>8</v>
      </c>
      <c r="G17" s="53">
        <f>+'Strategic Risk Register'!H18</f>
        <v>8</v>
      </c>
      <c r="H17" s="53">
        <f>+'Strategic Risk Register'!I18</f>
        <v>0</v>
      </c>
      <c r="I17" s="72"/>
      <c r="J17" s="73">
        <f>+'Strategic Risk Register'!P18</f>
        <v>3</v>
      </c>
      <c r="K17" s="73">
        <f>+'Strategic Risk Register'!Q18</f>
        <v>4</v>
      </c>
      <c r="L17" s="55">
        <f>+'Strategic Risk Register'!R18</f>
        <v>12</v>
      </c>
      <c r="M17" s="73">
        <f>+'Strategic Risk Register'!S18</f>
        <v>9</v>
      </c>
      <c r="N17" s="82">
        <f>+'Strategic Risk Register'!T18</f>
        <v>3</v>
      </c>
      <c r="O17" s="84" t="s">
        <v>117</v>
      </c>
      <c r="P17" s="67"/>
    </row>
    <row r="18" spans="1:16" ht="60" x14ac:dyDescent="0.25">
      <c r="A18" s="69">
        <v>13</v>
      </c>
      <c r="B18" s="70" t="s">
        <v>88</v>
      </c>
      <c r="C18" s="71" t="s">
        <v>118</v>
      </c>
      <c r="D18" s="56">
        <f>+'Strategic Risk Register'!E19</f>
        <v>4</v>
      </c>
      <c r="E18" s="53">
        <f>+'Strategic Risk Register'!F19</f>
        <v>2</v>
      </c>
      <c r="F18" s="54">
        <f>+'Strategic Risk Register'!G19</f>
        <v>8</v>
      </c>
      <c r="G18" s="53">
        <f>+'Strategic Risk Register'!H19</f>
        <v>8</v>
      </c>
      <c r="H18" s="53">
        <f>+'Strategic Risk Register'!I19</f>
        <v>0</v>
      </c>
      <c r="I18" s="72"/>
      <c r="J18" s="73">
        <f>+'Strategic Risk Register'!P19</f>
        <v>3</v>
      </c>
      <c r="K18" s="73">
        <f>+'Strategic Risk Register'!Q19</f>
        <v>2</v>
      </c>
      <c r="L18" s="55">
        <f>+'Strategic Risk Register'!R19</f>
        <v>6</v>
      </c>
      <c r="M18" s="73">
        <f>+'Strategic Risk Register'!S19</f>
        <v>6</v>
      </c>
      <c r="N18" s="82">
        <f>+'Strategic Risk Register'!T19</f>
        <v>0</v>
      </c>
      <c r="O18" s="84" t="s">
        <v>123</v>
      </c>
      <c r="P18" s="67"/>
    </row>
    <row r="19" spans="1:16" ht="45" x14ac:dyDescent="0.25">
      <c r="A19" s="69">
        <v>14</v>
      </c>
      <c r="B19" s="66" t="s">
        <v>94</v>
      </c>
      <c r="C19" s="74">
        <v>3</v>
      </c>
      <c r="D19" s="56">
        <f>+'Strategic Risk Register'!E20</f>
        <v>4</v>
      </c>
      <c r="E19" s="56">
        <f>+'Strategic Risk Register'!F20</f>
        <v>4</v>
      </c>
      <c r="F19" s="54">
        <f>+'Strategic Risk Register'!G20</f>
        <v>16</v>
      </c>
      <c r="G19" s="56">
        <f>+'Strategic Risk Register'!H20</f>
        <v>16</v>
      </c>
      <c r="H19" s="53">
        <f>+'Strategic Risk Register'!I20</f>
        <v>0</v>
      </c>
      <c r="I19" s="72"/>
      <c r="J19" s="73">
        <f>+'Strategic Risk Register'!P20</f>
        <v>3</v>
      </c>
      <c r="K19" s="73">
        <f>+'Strategic Risk Register'!Q20</f>
        <v>4</v>
      </c>
      <c r="L19" s="55">
        <f>+'Strategic Risk Register'!R20</f>
        <v>12</v>
      </c>
      <c r="M19" s="73">
        <f>+'Strategic Risk Register'!S20</f>
        <v>12</v>
      </c>
      <c r="N19" s="82">
        <f>+'Strategic Risk Register'!T20</f>
        <v>0</v>
      </c>
      <c r="O19" s="84" t="s">
        <v>92</v>
      </c>
      <c r="P19" s="67"/>
    </row>
    <row r="20" spans="1:16" ht="60" x14ac:dyDescent="0.25">
      <c r="A20" s="69">
        <v>15</v>
      </c>
      <c r="B20" s="66" t="s">
        <v>99</v>
      </c>
      <c r="C20" s="74">
        <v>3</v>
      </c>
      <c r="D20" s="56">
        <f>+'Strategic Risk Register'!E21</f>
        <v>3</v>
      </c>
      <c r="E20" s="56">
        <f>+'Strategic Risk Register'!F21</f>
        <v>3</v>
      </c>
      <c r="F20" s="54">
        <f>+'Strategic Risk Register'!G21</f>
        <v>9</v>
      </c>
      <c r="G20" s="56">
        <f>+'Strategic Risk Register'!H21</f>
        <v>9</v>
      </c>
      <c r="H20" s="53">
        <f>+'Strategic Risk Register'!I21</f>
        <v>0</v>
      </c>
      <c r="I20" s="72"/>
      <c r="J20" s="73">
        <f>+'Strategic Risk Register'!P21</f>
        <v>3</v>
      </c>
      <c r="K20" s="73">
        <f>+'Strategic Risk Register'!Q21</f>
        <v>3</v>
      </c>
      <c r="L20" s="55">
        <f>+'Strategic Risk Register'!R21</f>
        <v>9</v>
      </c>
      <c r="M20" s="73">
        <f>+'Strategic Risk Register'!S21</f>
        <v>6</v>
      </c>
      <c r="N20" s="82">
        <f>+'Strategic Risk Register'!T21</f>
        <v>3</v>
      </c>
      <c r="O20" s="84" t="s">
        <v>115</v>
      </c>
      <c r="P20" s="67"/>
    </row>
    <row r="21" spans="1:16" x14ac:dyDescent="0.25">
      <c r="A21" s="67"/>
      <c r="B21" s="67"/>
      <c r="C21" s="67"/>
      <c r="D21" s="1"/>
      <c r="E21" s="1"/>
      <c r="F21" s="1"/>
      <c r="G21" s="1"/>
      <c r="H21" s="1"/>
      <c r="I21" s="67"/>
      <c r="J21" s="67"/>
      <c r="K21" s="67"/>
      <c r="L21" s="67"/>
      <c r="M21" s="67"/>
      <c r="N21" s="67"/>
      <c r="O21" s="67"/>
      <c r="P21" s="67"/>
    </row>
    <row r="22" spans="1:16" x14ac:dyDescent="0.25">
      <c r="A22" s="107" t="s">
        <v>124</v>
      </c>
      <c r="B22" s="108"/>
      <c r="C22" s="75"/>
      <c r="D22" s="67"/>
      <c r="E22" s="67"/>
      <c r="F22" s="67"/>
      <c r="G22" s="1"/>
      <c r="H22" s="67"/>
      <c r="I22" s="67"/>
      <c r="J22" s="12" t="s">
        <v>102</v>
      </c>
      <c r="K22" s="62" t="s">
        <v>103</v>
      </c>
      <c r="L22" s="14" t="s">
        <v>104</v>
      </c>
      <c r="M22" s="67"/>
      <c r="N22" s="67"/>
      <c r="O22" s="67"/>
      <c r="P22" s="67"/>
    </row>
    <row r="23" spans="1:16" x14ac:dyDescent="0.25">
      <c r="A23" s="63">
        <v>1</v>
      </c>
      <c r="B23" s="64" t="s">
        <v>125</v>
      </c>
      <c r="C23" s="65"/>
      <c r="D23" s="67"/>
      <c r="E23" s="67"/>
      <c r="F23" s="67"/>
      <c r="G23" s="1"/>
      <c r="H23" s="1"/>
      <c r="I23" s="67"/>
      <c r="J23" s="1"/>
      <c r="K23" s="1" t="s">
        <v>105</v>
      </c>
      <c r="L23" s="26" t="s">
        <v>106</v>
      </c>
      <c r="M23" s="67"/>
      <c r="N23" s="67"/>
      <c r="O23" s="67"/>
      <c r="P23" s="67"/>
    </row>
    <row r="24" spans="1:16" x14ac:dyDescent="0.25">
      <c r="A24" s="63">
        <v>2</v>
      </c>
      <c r="B24" s="64" t="s">
        <v>126</v>
      </c>
      <c r="C24" s="65"/>
      <c r="D24" s="67"/>
      <c r="E24" s="67"/>
      <c r="F24" s="67"/>
      <c r="G24" s="1"/>
      <c r="H24" s="1"/>
      <c r="I24" s="67"/>
      <c r="J24" s="1"/>
      <c r="K24" s="1" t="s">
        <v>107</v>
      </c>
      <c r="L24" s="16" t="s">
        <v>108</v>
      </c>
      <c r="M24" s="67"/>
      <c r="N24" s="67"/>
      <c r="O24" s="67"/>
      <c r="P24" s="67"/>
    </row>
    <row r="25" spans="1:16" x14ac:dyDescent="0.25">
      <c r="A25" s="63">
        <v>3</v>
      </c>
      <c r="B25" s="65" t="s">
        <v>127</v>
      </c>
      <c r="C25" s="65"/>
      <c r="D25" s="67"/>
      <c r="E25" s="67"/>
      <c r="F25" s="67"/>
      <c r="G25" s="67"/>
      <c r="H25" s="67"/>
      <c r="I25" s="67"/>
      <c r="J25" s="67"/>
      <c r="K25" s="67"/>
      <c r="L25" s="67"/>
      <c r="M25" s="67"/>
      <c r="N25" s="67"/>
      <c r="O25" s="67"/>
      <c r="P25" s="67"/>
    </row>
    <row r="27" spans="1:16" x14ac:dyDescent="0.25">
      <c r="A27" s="67"/>
      <c r="B27" s="67"/>
      <c r="C27" s="67"/>
      <c r="D27" s="1"/>
      <c r="E27" s="1"/>
      <c r="F27" s="1"/>
      <c r="G27" s="1"/>
      <c r="H27" s="1"/>
      <c r="I27" s="67"/>
      <c r="J27" s="67"/>
      <c r="K27" s="67"/>
      <c r="L27" s="67"/>
      <c r="M27" s="67"/>
      <c r="N27" s="67"/>
      <c r="O27" s="67"/>
      <c r="P27" s="67"/>
    </row>
  </sheetData>
  <mergeCells count="4">
    <mergeCell ref="D1:G1"/>
    <mergeCell ref="D2:G2"/>
    <mergeCell ref="D3:G3"/>
    <mergeCell ref="A22:B22"/>
  </mergeCells>
  <conditionalFormatting sqref="F6:F20">
    <cfRule type="cellIs" dxfId="5" priority="6" operator="between">
      <formula>12</formula>
      <formula>16</formula>
    </cfRule>
    <cfRule type="cellIs" dxfId="4" priority="7" operator="between">
      <formula>5</formula>
      <formula>11</formula>
    </cfRule>
    <cfRule type="cellIs" dxfId="3" priority="8" operator="between">
      <formula>0</formula>
      <formula>4</formula>
    </cfRule>
  </conditionalFormatting>
  <conditionalFormatting sqref="L6:L20">
    <cfRule type="cellIs" dxfId="2" priority="2" operator="between">
      <formula>12</formula>
      <formula>16</formula>
    </cfRule>
    <cfRule type="cellIs" dxfId="1" priority="3" operator="between">
      <formula>5</formula>
      <formula>11</formula>
    </cfRule>
    <cfRule type="cellIs" dxfId="0" priority="4" operator="between">
      <formula>0</formula>
      <formula>4</formula>
    </cfRule>
  </conditionalFormatting>
  <printOptions gridLines="1"/>
  <pageMargins left="0.25" right="0.25" top="0.75" bottom="0.75" header="0.3" footer="0.3"/>
  <pageSetup paperSize="9" scale="63" orientation="portrait" r:id="rId1"/>
  <extLst>
    <ext xmlns:x14="http://schemas.microsoft.com/office/spreadsheetml/2009/9/main" uri="{78C0D931-6437-407d-A8EE-F0AAD7539E65}">
      <x14:conditionalFormattings>
        <x14:conditionalFormatting xmlns:xm="http://schemas.microsoft.com/office/excel/2006/main">
          <x14:cfRule type="iconSet" priority="5" id="{1E273123-F448-4BBA-A551-D6DB6EE53E0A}">
            <x14:iconSet iconSet="3Arrows" custom="1">
              <x14:cfvo type="percent">
                <xm:f>0</xm:f>
              </x14:cfvo>
              <x14:cfvo type="num">
                <xm:f>0</xm:f>
              </x14:cfvo>
              <x14:cfvo type="num" gte="0">
                <xm:f>0</xm:f>
              </x14:cfvo>
              <x14:cfIcon iconSet="3Arrows" iconId="2"/>
              <x14:cfIcon iconSet="3Arrows" iconId="1"/>
              <x14:cfIcon iconSet="3Arrows" iconId="0"/>
            </x14:iconSet>
          </x14:cfRule>
          <xm:sqref>H6:H20</xm:sqref>
        </x14:conditionalFormatting>
        <x14:conditionalFormatting xmlns:xm="http://schemas.microsoft.com/office/excel/2006/main">
          <x14:cfRule type="iconSet" priority="1" id="{4709F030-1152-4851-881C-954D56F1E8D1}">
            <x14:iconSet iconSet="3Arrows" custom="1">
              <x14:cfvo type="percent">
                <xm:f>0</xm:f>
              </x14:cfvo>
              <x14:cfvo type="num">
                <xm:f>0</xm:f>
              </x14:cfvo>
              <x14:cfvo type="num" gte="0">
                <xm:f>0</xm:f>
              </x14:cfvo>
              <x14:cfIcon iconSet="3Arrows" iconId="2"/>
              <x14:cfIcon iconSet="3Arrows" iconId="1"/>
              <x14:cfIcon iconSet="3Arrows" iconId="0"/>
            </x14:iconSet>
          </x14:cfRule>
          <xm:sqref>N6:N20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4015-49CC-4E8A-800B-59D199C9644D}">
  <sheetPr>
    <pageSetUpPr fitToPage="1"/>
  </sheetPr>
  <dimension ref="A1:S29"/>
  <sheetViews>
    <sheetView topLeftCell="D1" workbookViewId="0">
      <selection activeCell="R22" sqref="R22"/>
    </sheetView>
  </sheetViews>
  <sheetFormatPr defaultRowHeight="14.25" x14ac:dyDescent="0.2"/>
  <cols>
    <col min="1" max="1" width="11.625" customWidth="1"/>
    <col min="3" max="3" width="62.5" customWidth="1"/>
    <col min="4" max="4" width="3.25" customWidth="1"/>
  </cols>
  <sheetData>
    <row r="1" spans="1:19" ht="15" x14ac:dyDescent="0.25">
      <c r="A1" s="29" t="s">
        <v>128</v>
      </c>
    </row>
    <row r="3" spans="1:19" x14ac:dyDescent="0.2">
      <c r="A3" s="47"/>
      <c r="B3" t="s">
        <v>129</v>
      </c>
    </row>
    <row r="5" spans="1:19" ht="17.649999999999999" customHeight="1" x14ac:dyDescent="0.25">
      <c r="A5" t="s">
        <v>130</v>
      </c>
      <c r="E5" s="109" t="s">
        <v>131</v>
      </c>
      <c r="F5" s="110"/>
      <c r="G5" s="110"/>
      <c r="H5" s="110"/>
      <c r="I5" s="110"/>
      <c r="J5" s="110"/>
      <c r="K5" s="110"/>
      <c r="L5" s="110"/>
      <c r="M5" s="110"/>
      <c r="N5" s="110"/>
      <c r="O5" s="110"/>
      <c r="P5" s="110"/>
      <c r="Q5" s="110"/>
      <c r="R5" s="110"/>
      <c r="S5" s="111"/>
    </row>
    <row r="6" spans="1:19" ht="15" x14ac:dyDescent="0.25">
      <c r="A6" s="39"/>
      <c r="B6" s="39"/>
      <c r="C6" s="39"/>
      <c r="D6" s="39"/>
      <c r="E6" s="48">
        <v>1</v>
      </c>
      <c r="F6" s="49">
        <v>2</v>
      </c>
      <c r="G6" s="49">
        <v>3</v>
      </c>
      <c r="H6" s="49">
        <v>4</v>
      </c>
      <c r="I6" s="49">
        <v>5</v>
      </c>
      <c r="J6" s="49">
        <v>6</v>
      </c>
      <c r="K6" s="49">
        <v>7</v>
      </c>
      <c r="L6" s="49">
        <v>8</v>
      </c>
      <c r="M6" s="49">
        <v>9</v>
      </c>
      <c r="N6" s="49">
        <v>10</v>
      </c>
      <c r="O6" s="49">
        <v>11</v>
      </c>
      <c r="P6" s="49">
        <v>12</v>
      </c>
      <c r="Q6" s="49">
        <v>13</v>
      </c>
      <c r="R6" s="49">
        <v>14</v>
      </c>
      <c r="S6" s="49">
        <v>15</v>
      </c>
    </row>
    <row r="7" spans="1:19" ht="15" x14ac:dyDescent="0.25">
      <c r="A7" s="42" t="s">
        <v>132</v>
      </c>
      <c r="B7" s="39"/>
      <c r="C7" s="39"/>
      <c r="D7" s="39"/>
      <c r="E7" s="40" t="s">
        <v>133</v>
      </c>
      <c r="F7" s="41" t="s">
        <v>133</v>
      </c>
      <c r="G7" s="41" t="s">
        <v>133</v>
      </c>
      <c r="H7" s="41" t="s">
        <v>133</v>
      </c>
      <c r="I7" s="41" t="s">
        <v>133</v>
      </c>
      <c r="J7" s="41" t="s">
        <v>133</v>
      </c>
      <c r="K7" s="41" t="s">
        <v>133</v>
      </c>
      <c r="L7" s="41" t="s">
        <v>133</v>
      </c>
      <c r="M7" s="41" t="s">
        <v>133</v>
      </c>
      <c r="N7" s="41" t="s">
        <v>133</v>
      </c>
      <c r="O7" s="41" t="s">
        <v>133</v>
      </c>
      <c r="P7" s="41" t="s">
        <v>133</v>
      </c>
      <c r="Q7" s="41" t="s">
        <v>133</v>
      </c>
      <c r="R7" s="41" t="s">
        <v>133</v>
      </c>
      <c r="S7" s="41" t="s">
        <v>133</v>
      </c>
    </row>
    <row r="8" spans="1:19" x14ac:dyDescent="0.2">
      <c r="B8" s="39">
        <v>1.1000000000000001</v>
      </c>
      <c r="C8" s="39" t="s">
        <v>134</v>
      </c>
      <c r="E8" s="40" t="s">
        <v>133</v>
      </c>
      <c r="F8" s="41" t="s">
        <v>133</v>
      </c>
      <c r="G8" s="41" t="s">
        <v>133</v>
      </c>
      <c r="H8" s="41" t="s">
        <v>133</v>
      </c>
      <c r="I8" s="41" t="s">
        <v>133</v>
      </c>
      <c r="J8" s="43" t="s">
        <v>133</v>
      </c>
      <c r="K8" s="41" t="s">
        <v>133</v>
      </c>
      <c r="L8" s="41" t="s">
        <v>133</v>
      </c>
      <c r="M8" s="43" t="s">
        <v>133</v>
      </c>
      <c r="N8" s="41" t="s">
        <v>133</v>
      </c>
      <c r="O8" s="41" t="s">
        <v>133</v>
      </c>
      <c r="P8" s="43" t="s">
        <v>133</v>
      </c>
      <c r="Q8" s="41" t="s">
        <v>133</v>
      </c>
      <c r="R8" s="41" t="s">
        <v>133</v>
      </c>
      <c r="S8" s="41" t="s">
        <v>133</v>
      </c>
    </row>
    <row r="9" spans="1:19" x14ac:dyDescent="0.2">
      <c r="A9" s="39"/>
      <c r="B9" s="39">
        <v>1.2</v>
      </c>
      <c r="C9" s="39" t="s">
        <v>135</v>
      </c>
      <c r="E9" s="40" t="s">
        <v>133</v>
      </c>
      <c r="F9" s="41" t="s">
        <v>133</v>
      </c>
      <c r="G9" s="41" t="s">
        <v>133</v>
      </c>
      <c r="H9" s="41" t="s">
        <v>133</v>
      </c>
      <c r="I9" s="41" t="s">
        <v>133</v>
      </c>
      <c r="J9" s="43" t="s">
        <v>133</v>
      </c>
      <c r="K9" s="41" t="s">
        <v>133</v>
      </c>
      <c r="L9" s="41" t="s">
        <v>133</v>
      </c>
      <c r="M9" s="43" t="s">
        <v>133</v>
      </c>
      <c r="N9" s="41" t="s">
        <v>133</v>
      </c>
      <c r="O9" s="41" t="s">
        <v>133</v>
      </c>
      <c r="P9" s="43" t="s">
        <v>133</v>
      </c>
      <c r="Q9" s="41" t="s">
        <v>133</v>
      </c>
      <c r="R9" s="41" t="s">
        <v>133</v>
      </c>
      <c r="S9" s="41" t="s">
        <v>133</v>
      </c>
    </row>
    <row r="10" spans="1:19" x14ac:dyDescent="0.2">
      <c r="A10" s="39"/>
      <c r="B10" s="39">
        <v>1.3</v>
      </c>
      <c r="C10" s="39" t="s">
        <v>136</v>
      </c>
      <c r="E10" s="40" t="s">
        <v>133</v>
      </c>
      <c r="F10" s="41" t="s">
        <v>133</v>
      </c>
      <c r="G10" s="41" t="s">
        <v>133</v>
      </c>
      <c r="H10" s="41" t="s">
        <v>133</v>
      </c>
      <c r="I10" s="41" t="s">
        <v>133</v>
      </c>
      <c r="J10" s="43" t="s">
        <v>133</v>
      </c>
      <c r="K10" s="41" t="s">
        <v>133</v>
      </c>
      <c r="L10" s="41" t="s">
        <v>133</v>
      </c>
      <c r="M10" s="43" t="s">
        <v>133</v>
      </c>
      <c r="N10" s="41" t="s">
        <v>133</v>
      </c>
      <c r="O10" s="41" t="s">
        <v>133</v>
      </c>
      <c r="P10" s="43" t="s">
        <v>133</v>
      </c>
      <c r="Q10" s="41" t="s">
        <v>133</v>
      </c>
      <c r="R10" s="41" t="s">
        <v>133</v>
      </c>
      <c r="S10" s="41" t="s">
        <v>133</v>
      </c>
    </row>
    <row r="11" spans="1:19" x14ac:dyDescent="0.2">
      <c r="A11" s="39"/>
      <c r="B11" s="39">
        <v>1.4</v>
      </c>
      <c r="C11" s="39" t="s">
        <v>137</v>
      </c>
      <c r="E11" s="40" t="s">
        <v>133</v>
      </c>
      <c r="F11" s="41" t="s">
        <v>133</v>
      </c>
      <c r="G11" s="41" t="s">
        <v>133</v>
      </c>
      <c r="H11" s="41" t="s">
        <v>133</v>
      </c>
      <c r="I11" s="41" t="s">
        <v>133</v>
      </c>
      <c r="J11" s="43" t="s">
        <v>133</v>
      </c>
      <c r="K11" s="41" t="s">
        <v>133</v>
      </c>
      <c r="L11" s="41" t="s">
        <v>133</v>
      </c>
      <c r="M11" s="43" t="s">
        <v>133</v>
      </c>
      <c r="N11" s="41" t="s">
        <v>133</v>
      </c>
      <c r="O11" s="41" t="s">
        <v>133</v>
      </c>
      <c r="P11" s="43" t="s">
        <v>133</v>
      </c>
      <c r="Q11" s="41" t="s">
        <v>133</v>
      </c>
      <c r="R11" s="41" t="s">
        <v>133</v>
      </c>
      <c r="S11" s="41" t="s">
        <v>133</v>
      </c>
    </row>
    <row r="12" spans="1:19" x14ac:dyDescent="0.2">
      <c r="A12" s="39"/>
      <c r="B12" s="39">
        <v>1.5</v>
      </c>
      <c r="C12" s="39" t="s">
        <v>138</v>
      </c>
      <c r="E12" s="40" t="s">
        <v>133</v>
      </c>
      <c r="F12" s="41" t="s">
        <v>133</v>
      </c>
      <c r="G12" s="41" t="s">
        <v>133</v>
      </c>
      <c r="H12" s="41" t="s">
        <v>133</v>
      </c>
      <c r="I12" s="41" t="s">
        <v>133</v>
      </c>
      <c r="J12" s="43" t="s">
        <v>133</v>
      </c>
      <c r="K12" s="41" t="s">
        <v>133</v>
      </c>
      <c r="L12" s="41" t="s">
        <v>133</v>
      </c>
      <c r="M12" s="43" t="s">
        <v>133</v>
      </c>
      <c r="N12" s="41" t="s">
        <v>133</v>
      </c>
      <c r="O12" s="41" t="s">
        <v>133</v>
      </c>
      <c r="P12" s="43" t="s">
        <v>133</v>
      </c>
      <c r="Q12" s="41" t="s">
        <v>133</v>
      </c>
      <c r="R12" s="41" t="s">
        <v>133</v>
      </c>
      <c r="S12" s="41" t="s">
        <v>133</v>
      </c>
    </row>
    <row r="13" spans="1:19" x14ac:dyDescent="0.2">
      <c r="A13" s="39"/>
      <c r="B13" s="39">
        <v>1.6</v>
      </c>
      <c r="C13" s="39" t="s">
        <v>139</v>
      </c>
      <c r="E13" s="40" t="s">
        <v>133</v>
      </c>
      <c r="F13" s="41" t="s">
        <v>133</v>
      </c>
      <c r="G13" s="43" t="s">
        <v>133</v>
      </c>
      <c r="H13" s="41" t="s">
        <v>133</v>
      </c>
      <c r="I13" s="41" t="s">
        <v>133</v>
      </c>
      <c r="J13" s="41" t="s">
        <v>133</v>
      </c>
      <c r="K13" s="41" t="s">
        <v>133</v>
      </c>
      <c r="L13" s="41" t="s">
        <v>133</v>
      </c>
      <c r="M13" s="43" t="s">
        <v>133</v>
      </c>
      <c r="N13" s="41" t="s">
        <v>133</v>
      </c>
      <c r="O13" s="41" t="s">
        <v>133</v>
      </c>
      <c r="P13" s="43" t="s">
        <v>133</v>
      </c>
      <c r="Q13" s="41" t="s">
        <v>133</v>
      </c>
      <c r="R13" s="41" t="s">
        <v>133</v>
      </c>
      <c r="S13" s="41" t="s">
        <v>133</v>
      </c>
    </row>
    <row r="14" spans="1:19" x14ac:dyDescent="0.2">
      <c r="A14" s="39"/>
      <c r="B14" s="39">
        <v>1.7</v>
      </c>
      <c r="C14" s="39" t="s">
        <v>140</v>
      </c>
      <c r="E14" s="40" t="s">
        <v>133</v>
      </c>
      <c r="F14" s="41" t="s">
        <v>133</v>
      </c>
      <c r="G14" s="41" t="s">
        <v>133</v>
      </c>
      <c r="H14" s="41" t="s">
        <v>133</v>
      </c>
      <c r="I14" s="41" t="s">
        <v>133</v>
      </c>
      <c r="J14" s="41" t="s">
        <v>133</v>
      </c>
      <c r="K14" s="41" t="s">
        <v>133</v>
      </c>
      <c r="L14" s="41" t="s">
        <v>133</v>
      </c>
      <c r="M14" s="43" t="s">
        <v>133</v>
      </c>
      <c r="N14" s="41" t="s">
        <v>133</v>
      </c>
      <c r="O14" s="41" t="s">
        <v>133</v>
      </c>
      <c r="P14" s="43" t="s">
        <v>133</v>
      </c>
      <c r="Q14" s="41" t="s">
        <v>133</v>
      </c>
      <c r="R14" s="41" t="s">
        <v>133</v>
      </c>
      <c r="S14" s="41" t="s">
        <v>133</v>
      </c>
    </row>
    <row r="15" spans="1:19" ht="15" x14ac:dyDescent="0.25">
      <c r="A15" s="42" t="s">
        <v>141</v>
      </c>
      <c r="B15" s="39"/>
      <c r="C15" s="39"/>
      <c r="E15" s="40"/>
      <c r="F15" s="41"/>
      <c r="G15" s="41"/>
      <c r="H15" s="41"/>
      <c r="I15" s="41"/>
      <c r="J15" s="41"/>
      <c r="K15" s="41"/>
      <c r="L15" s="41"/>
      <c r="M15" s="43"/>
      <c r="N15" s="41"/>
      <c r="O15" s="41"/>
      <c r="P15" s="43"/>
      <c r="Q15" s="41"/>
      <c r="R15" s="41"/>
      <c r="S15" s="41"/>
    </row>
    <row r="16" spans="1:19" x14ac:dyDescent="0.2">
      <c r="B16" s="39">
        <v>2.1</v>
      </c>
      <c r="C16" s="39" t="s">
        <v>142</v>
      </c>
      <c r="E16" s="40" t="s">
        <v>133</v>
      </c>
      <c r="F16" s="41" t="s">
        <v>133</v>
      </c>
      <c r="G16" s="41" t="s">
        <v>133</v>
      </c>
      <c r="H16" s="43" t="s">
        <v>133</v>
      </c>
      <c r="I16" s="43" t="s">
        <v>133</v>
      </c>
      <c r="J16" s="43" t="s">
        <v>133</v>
      </c>
      <c r="K16" s="43" t="s">
        <v>133</v>
      </c>
      <c r="L16" s="41" t="s">
        <v>133</v>
      </c>
      <c r="M16" s="41" t="s">
        <v>133</v>
      </c>
      <c r="N16" s="43" t="s">
        <v>133</v>
      </c>
      <c r="O16" s="43" t="s">
        <v>133</v>
      </c>
      <c r="P16" s="41" t="s">
        <v>133</v>
      </c>
      <c r="Q16" s="41" t="s">
        <v>133</v>
      </c>
      <c r="R16" s="41" t="s">
        <v>133</v>
      </c>
      <c r="S16" s="41" t="s">
        <v>133</v>
      </c>
    </row>
    <row r="17" spans="1:19" x14ac:dyDescent="0.2">
      <c r="A17" s="39"/>
      <c r="B17" s="39">
        <v>2.2000000000000002</v>
      </c>
      <c r="C17" s="39" t="s">
        <v>143</v>
      </c>
      <c r="E17" s="40" t="s">
        <v>133</v>
      </c>
      <c r="F17" s="41" t="s">
        <v>133</v>
      </c>
      <c r="G17" s="43" t="s">
        <v>133</v>
      </c>
      <c r="H17" s="41" t="s">
        <v>133</v>
      </c>
      <c r="I17" s="43" t="s">
        <v>133</v>
      </c>
      <c r="J17" s="41" t="s">
        <v>133</v>
      </c>
      <c r="K17" s="41" t="s">
        <v>133</v>
      </c>
      <c r="L17" s="41" t="s">
        <v>133</v>
      </c>
      <c r="M17" s="41" t="s">
        <v>133</v>
      </c>
      <c r="N17" s="41" t="s">
        <v>133</v>
      </c>
      <c r="O17" s="41" t="s">
        <v>133</v>
      </c>
      <c r="P17" s="41" t="s">
        <v>133</v>
      </c>
      <c r="Q17" s="41" t="s">
        <v>133</v>
      </c>
      <c r="R17" s="41" t="s">
        <v>133</v>
      </c>
      <c r="S17" s="41" t="s">
        <v>133</v>
      </c>
    </row>
    <row r="18" spans="1:19" x14ac:dyDescent="0.2">
      <c r="A18" s="39"/>
      <c r="B18" s="39">
        <v>2.2999999999999998</v>
      </c>
      <c r="C18" s="39" t="s">
        <v>144</v>
      </c>
      <c r="E18" s="40" t="s">
        <v>133</v>
      </c>
      <c r="F18" s="41" t="s">
        <v>133</v>
      </c>
      <c r="G18" s="41" t="s">
        <v>133</v>
      </c>
      <c r="H18" s="41" t="s">
        <v>133</v>
      </c>
      <c r="I18" s="41" t="s">
        <v>133</v>
      </c>
      <c r="J18" s="41" t="s">
        <v>133</v>
      </c>
      <c r="K18" s="41" t="s">
        <v>133</v>
      </c>
      <c r="L18" s="41" t="s">
        <v>133</v>
      </c>
      <c r="M18" s="43" t="s">
        <v>133</v>
      </c>
      <c r="N18" s="43" t="s">
        <v>133</v>
      </c>
      <c r="O18" s="43" t="s">
        <v>133</v>
      </c>
      <c r="P18" s="41" t="s">
        <v>133</v>
      </c>
      <c r="Q18" s="41" t="s">
        <v>133</v>
      </c>
      <c r="R18" s="43" t="s">
        <v>133</v>
      </c>
      <c r="S18" s="41" t="s">
        <v>133</v>
      </c>
    </row>
    <row r="19" spans="1:19" x14ac:dyDescent="0.2">
      <c r="A19" s="39"/>
      <c r="B19" s="39">
        <v>2.4</v>
      </c>
      <c r="C19" s="39" t="s">
        <v>145</v>
      </c>
      <c r="E19" s="40" t="s">
        <v>133</v>
      </c>
      <c r="F19" s="41" t="s">
        <v>133</v>
      </c>
      <c r="G19" s="43" t="s">
        <v>133</v>
      </c>
      <c r="H19" s="41" t="s">
        <v>133</v>
      </c>
      <c r="I19" s="41" t="s">
        <v>133</v>
      </c>
      <c r="J19" s="41" t="s">
        <v>133</v>
      </c>
      <c r="K19" s="41" t="s">
        <v>133</v>
      </c>
      <c r="L19" s="41" t="s">
        <v>133</v>
      </c>
      <c r="M19" s="41" t="s">
        <v>133</v>
      </c>
      <c r="N19" s="41" t="s">
        <v>133</v>
      </c>
      <c r="O19" s="41" t="s">
        <v>133</v>
      </c>
      <c r="P19" s="41" t="s">
        <v>133</v>
      </c>
      <c r="Q19" s="41" t="s">
        <v>133</v>
      </c>
      <c r="R19" s="41" t="s">
        <v>133</v>
      </c>
      <c r="S19" s="41" t="s">
        <v>133</v>
      </c>
    </row>
    <row r="20" spans="1:19" x14ac:dyDescent="0.2">
      <c r="A20" s="39"/>
      <c r="B20" s="39">
        <v>2.5</v>
      </c>
      <c r="C20" s="39" t="s">
        <v>146</v>
      </c>
      <c r="E20" s="40" t="s">
        <v>133</v>
      </c>
      <c r="F20" s="41" t="s">
        <v>133</v>
      </c>
      <c r="G20" s="41" t="s">
        <v>133</v>
      </c>
      <c r="H20" s="43" t="s">
        <v>133</v>
      </c>
      <c r="I20" s="41" t="s">
        <v>133</v>
      </c>
      <c r="J20" s="41" t="s">
        <v>133</v>
      </c>
      <c r="K20" s="43" t="s">
        <v>133</v>
      </c>
      <c r="L20" s="43" t="s">
        <v>133</v>
      </c>
      <c r="M20" s="41" t="s">
        <v>133</v>
      </c>
      <c r="N20" s="41" t="s">
        <v>133</v>
      </c>
      <c r="O20" s="43" t="s">
        <v>133</v>
      </c>
      <c r="P20" s="43" t="s">
        <v>133</v>
      </c>
      <c r="Q20" s="41" t="s">
        <v>133</v>
      </c>
      <c r="R20" s="41" t="s">
        <v>133</v>
      </c>
      <c r="S20" s="41" t="s">
        <v>133</v>
      </c>
    </row>
    <row r="21" spans="1:19" x14ac:dyDescent="0.2">
      <c r="A21" s="39"/>
      <c r="B21" s="39">
        <v>2.6</v>
      </c>
      <c r="C21" s="39" t="s">
        <v>147</v>
      </c>
      <c r="E21" s="40" t="s">
        <v>133</v>
      </c>
      <c r="F21" s="41" t="s">
        <v>133</v>
      </c>
      <c r="G21" s="41" t="s">
        <v>133</v>
      </c>
      <c r="H21" s="41" t="s">
        <v>133</v>
      </c>
      <c r="I21" s="43" t="s">
        <v>133</v>
      </c>
      <c r="J21" s="41" t="s">
        <v>133</v>
      </c>
      <c r="K21" s="43" t="s">
        <v>133</v>
      </c>
      <c r="L21" s="43" t="s">
        <v>133</v>
      </c>
      <c r="M21" s="41" t="s">
        <v>133</v>
      </c>
      <c r="N21" s="43" t="s">
        <v>133</v>
      </c>
      <c r="O21" s="41" t="s">
        <v>133</v>
      </c>
      <c r="P21" s="43" t="s">
        <v>133</v>
      </c>
      <c r="Q21" s="41" t="s">
        <v>133</v>
      </c>
      <c r="R21" s="41" t="s">
        <v>133</v>
      </c>
      <c r="S21" s="83" t="s">
        <v>133</v>
      </c>
    </row>
    <row r="22" spans="1:19" x14ac:dyDescent="0.2">
      <c r="A22" s="39"/>
      <c r="B22" s="39">
        <v>2.7</v>
      </c>
      <c r="C22" s="39" t="s">
        <v>148</v>
      </c>
      <c r="E22" s="40" t="s">
        <v>133</v>
      </c>
      <c r="F22" s="41" t="s">
        <v>133</v>
      </c>
      <c r="G22" s="41" t="s">
        <v>133</v>
      </c>
      <c r="H22" s="41" t="s">
        <v>133</v>
      </c>
      <c r="I22" s="41" t="s">
        <v>133</v>
      </c>
      <c r="J22" s="41" t="s">
        <v>133</v>
      </c>
      <c r="K22" s="41" t="s">
        <v>133</v>
      </c>
      <c r="L22" s="41" t="s">
        <v>133</v>
      </c>
      <c r="M22" s="41" t="s">
        <v>133</v>
      </c>
      <c r="N22" s="41" t="s">
        <v>133</v>
      </c>
      <c r="O22" s="43" t="s">
        <v>133</v>
      </c>
      <c r="P22" s="41" t="s">
        <v>133</v>
      </c>
      <c r="Q22" s="41" t="s">
        <v>133</v>
      </c>
      <c r="R22" s="41" t="s">
        <v>133</v>
      </c>
      <c r="S22" s="83" t="s">
        <v>133</v>
      </c>
    </row>
    <row r="23" spans="1:19" ht="15" x14ac:dyDescent="0.25">
      <c r="A23" s="42" t="s">
        <v>149</v>
      </c>
      <c r="B23" s="39"/>
      <c r="C23" s="39"/>
      <c r="E23" s="40"/>
      <c r="F23" s="41"/>
      <c r="G23" s="41"/>
      <c r="H23" s="41"/>
      <c r="I23" s="41"/>
      <c r="J23" s="41"/>
      <c r="K23" s="41"/>
      <c r="L23" s="41"/>
      <c r="M23" s="41"/>
      <c r="N23" s="41"/>
      <c r="O23" s="43"/>
      <c r="P23" s="41"/>
      <c r="Q23" s="41"/>
      <c r="R23" s="41"/>
      <c r="S23" s="41"/>
    </row>
    <row r="24" spans="1:19" x14ac:dyDescent="0.2">
      <c r="B24" s="39">
        <v>3.1</v>
      </c>
      <c r="C24" s="39" t="s">
        <v>150</v>
      </c>
      <c r="E24" s="44" t="s">
        <v>133</v>
      </c>
      <c r="F24" s="41" t="s">
        <v>133</v>
      </c>
      <c r="G24" s="41" t="s">
        <v>133</v>
      </c>
      <c r="H24" s="41" t="s">
        <v>133</v>
      </c>
      <c r="I24" s="41" t="s">
        <v>133</v>
      </c>
      <c r="J24" s="43" t="s">
        <v>133</v>
      </c>
      <c r="K24" s="41" t="s">
        <v>133</v>
      </c>
      <c r="L24" s="41" t="s">
        <v>133</v>
      </c>
      <c r="M24" s="41" t="s">
        <v>133</v>
      </c>
      <c r="N24" s="43" t="s">
        <v>133</v>
      </c>
      <c r="O24" s="43" t="s">
        <v>133</v>
      </c>
      <c r="P24" s="43" t="s">
        <v>133</v>
      </c>
      <c r="Q24" s="43" t="s">
        <v>133</v>
      </c>
      <c r="R24" s="43" t="s">
        <v>133</v>
      </c>
      <c r="S24" s="43" t="s">
        <v>133</v>
      </c>
    </row>
    <row r="25" spans="1:19" x14ac:dyDescent="0.2">
      <c r="A25" s="39"/>
      <c r="B25" s="39">
        <v>3.2</v>
      </c>
      <c r="C25" s="39" t="s">
        <v>151</v>
      </c>
      <c r="E25" s="40" t="s">
        <v>133</v>
      </c>
      <c r="F25" s="43" t="s">
        <v>133</v>
      </c>
      <c r="G25" s="41" t="s">
        <v>133</v>
      </c>
      <c r="H25" s="41" t="s">
        <v>133</v>
      </c>
      <c r="I25" s="41" t="s">
        <v>133</v>
      </c>
      <c r="J25" s="41" t="s">
        <v>133</v>
      </c>
      <c r="K25" s="41" t="s">
        <v>133</v>
      </c>
      <c r="L25" s="41" t="s">
        <v>133</v>
      </c>
      <c r="M25" s="41" t="s">
        <v>133</v>
      </c>
      <c r="N25" s="41" t="s">
        <v>133</v>
      </c>
      <c r="O25" s="41" t="s">
        <v>133</v>
      </c>
      <c r="P25" s="41" t="s">
        <v>133</v>
      </c>
      <c r="Q25" s="43" t="s">
        <v>133</v>
      </c>
      <c r="R25" s="43" t="s">
        <v>133</v>
      </c>
      <c r="S25" s="43" t="s">
        <v>133</v>
      </c>
    </row>
    <row r="26" spans="1:19" x14ac:dyDescent="0.2">
      <c r="A26" s="39"/>
      <c r="B26" s="39">
        <v>3.3</v>
      </c>
      <c r="C26" s="39" t="s">
        <v>152</v>
      </c>
      <c r="E26" s="40" t="s">
        <v>133</v>
      </c>
      <c r="F26" s="41" t="s">
        <v>133</v>
      </c>
      <c r="G26" s="41" t="s">
        <v>133</v>
      </c>
      <c r="H26" s="41" t="s">
        <v>133</v>
      </c>
      <c r="I26" s="41" t="s">
        <v>133</v>
      </c>
      <c r="J26" s="43" t="s">
        <v>133</v>
      </c>
      <c r="K26" s="41" t="s">
        <v>133</v>
      </c>
      <c r="L26" s="41" t="s">
        <v>133</v>
      </c>
      <c r="M26" s="41" t="s">
        <v>133</v>
      </c>
      <c r="N26" s="43" t="s">
        <v>133</v>
      </c>
      <c r="O26" s="41" t="s">
        <v>133</v>
      </c>
      <c r="P26" s="43" t="s">
        <v>133</v>
      </c>
      <c r="Q26" s="41" t="s">
        <v>133</v>
      </c>
      <c r="R26" s="41" t="s">
        <v>133</v>
      </c>
      <c r="S26" s="41" t="s">
        <v>133</v>
      </c>
    </row>
    <row r="27" spans="1:19" x14ac:dyDescent="0.2">
      <c r="A27" s="39"/>
      <c r="B27" s="39">
        <v>3.4</v>
      </c>
      <c r="C27" s="39" t="s">
        <v>153</v>
      </c>
      <c r="E27" s="40" t="s">
        <v>133</v>
      </c>
      <c r="F27" s="41" t="s">
        <v>133</v>
      </c>
      <c r="G27" s="41" t="s">
        <v>133</v>
      </c>
      <c r="H27" s="43" t="s">
        <v>133</v>
      </c>
      <c r="I27" s="41" t="s">
        <v>133</v>
      </c>
      <c r="J27" s="41" t="s">
        <v>133</v>
      </c>
      <c r="K27" s="41" t="s">
        <v>133</v>
      </c>
      <c r="L27" s="41" t="s">
        <v>133</v>
      </c>
      <c r="M27" s="41" t="s">
        <v>133</v>
      </c>
      <c r="N27" s="43" t="s">
        <v>133</v>
      </c>
      <c r="O27" s="43" t="s">
        <v>133</v>
      </c>
      <c r="P27" s="41" t="s">
        <v>133</v>
      </c>
      <c r="Q27" s="43" t="s">
        <v>133</v>
      </c>
      <c r="R27" s="41" t="s">
        <v>133</v>
      </c>
      <c r="S27" s="43" t="s">
        <v>133</v>
      </c>
    </row>
    <row r="28" spans="1:19" x14ac:dyDescent="0.2">
      <c r="A28" s="39"/>
      <c r="B28" s="39">
        <v>3.5</v>
      </c>
      <c r="C28" s="39" t="s">
        <v>154</v>
      </c>
      <c r="E28" s="44" t="s">
        <v>133</v>
      </c>
      <c r="F28" s="43" t="s">
        <v>133</v>
      </c>
      <c r="G28" s="41" t="s">
        <v>133</v>
      </c>
      <c r="H28" s="41" t="s">
        <v>133</v>
      </c>
      <c r="I28" s="43" t="s">
        <v>133</v>
      </c>
      <c r="J28" s="41" t="s">
        <v>133</v>
      </c>
      <c r="K28" s="43" t="s">
        <v>133</v>
      </c>
      <c r="L28" s="43" t="s">
        <v>133</v>
      </c>
      <c r="M28" s="41" t="s">
        <v>133</v>
      </c>
      <c r="N28" s="41" t="s">
        <v>133</v>
      </c>
      <c r="O28" s="41" t="s">
        <v>133</v>
      </c>
      <c r="P28" s="41" t="s">
        <v>133</v>
      </c>
      <c r="Q28" s="43" t="s">
        <v>133</v>
      </c>
      <c r="R28" s="41" t="s">
        <v>133</v>
      </c>
      <c r="S28" s="43" t="s">
        <v>133</v>
      </c>
    </row>
    <row r="29" spans="1:19" x14ac:dyDescent="0.2">
      <c r="A29" s="39"/>
      <c r="B29" s="39">
        <v>3.6</v>
      </c>
      <c r="C29" s="39" t="s">
        <v>155</v>
      </c>
      <c r="E29" s="44" t="s">
        <v>133</v>
      </c>
      <c r="F29" s="43" t="s">
        <v>133</v>
      </c>
      <c r="G29" s="41" t="s">
        <v>133</v>
      </c>
      <c r="H29" s="43" t="s">
        <v>133</v>
      </c>
      <c r="I29" s="41" t="s">
        <v>133</v>
      </c>
      <c r="J29" s="41" t="s">
        <v>133</v>
      </c>
      <c r="K29" s="43" t="s">
        <v>133</v>
      </c>
      <c r="L29" s="43" t="s">
        <v>133</v>
      </c>
      <c r="M29" s="41" t="s">
        <v>133</v>
      </c>
      <c r="N29" s="41" t="s">
        <v>133</v>
      </c>
      <c r="O29" s="43" t="s">
        <v>133</v>
      </c>
      <c r="P29" s="41" t="s">
        <v>133</v>
      </c>
      <c r="Q29" s="43" t="s">
        <v>133</v>
      </c>
      <c r="R29" s="41" t="s">
        <v>133</v>
      </c>
      <c r="S29" s="43" t="s">
        <v>133</v>
      </c>
    </row>
  </sheetData>
  <mergeCells count="1">
    <mergeCell ref="E5:S5"/>
  </mergeCells>
  <pageMargins left="0.7" right="0.7" top="0.75" bottom="0.75" header="0.3" footer="0.3"/>
  <pageSetup paperSize="9"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26B20-FC97-466B-A208-987460563F24}">
  <dimension ref="A1:C21"/>
  <sheetViews>
    <sheetView workbookViewId="0">
      <selection activeCell="H10" sqref="H10"/>
    </sheetView>
  </sheetViews>
  <sheetFormatPr defaultRowHeight="14.25" x14ac:dyDescent="0.2"/>
  <sheetData>
    <row r="1" spans="1:3" ht="18" x14ac:dyDescent="0.25">
      <c r="A1" s="19" t="s">
        <v>156</v>
      </c>
    </row>
    <row r="2" spans="1:3" ht="18" x14ac:dyDescent="0.25">
      <c r="A2" s="19"/>
      <c r="B2" s="20"/>
      <c r="C2" s="20"/>
    </row>
    <row r="3" spans="1:3" ht="18" x14ac:dyDescent="0.25">
      <c r="A3" s="20"/>
      <c r="B3" s="20"/>
      <c r="C3" s="20"/>
    </row>
    <row r="4" spans="1:3" ht="18" x14ac:dyDescent="0.25">
      <c r="A4" s="20"/>
      <c r="B4" s="20"/>
      <c r="C4" s="20"/>
    </row>
    <row r="5" spans="1:3" ht="18" x14ac:dyDescent="0.25">
      <c r="A5" s="21" t="s">
        <v>157</v>
      </c>
      <c r="B5" s="22" t="s">
        <v>158</v>
      </c>
      <c r="C5" s="22" t="s">
        <v>133</v>
      </c>
    </row>
    <row r="6" spans="1:3" ht="18" x14ac:dyDescent="0.25">
      <c r="A6" s="23">
        <v>1</v>
      </c>
      <c r="B6" s="24" t="s">
        <v>103</v>
      </c>
      <c r="C6" s="24" t="s">
        <v>159</v>
      </c>
    </row>
    <row r="7" spans="1:3" ht="18" x14ac:dyDescent="0.25">
      <c r="A7" s="23">
        <v>2</v>
      </c>
      <c r="B7" s="24" t="s">
        <v>103</v>
      </c>
      <c r="C7" s="24" t="s">
        <v>159</v>
      </c>
    </row>
    <row r="8" spans="1:3" ht="18" x14ac:dyDescent="0.25">
      <c r="A8" s="23">
        <v>3</v>
      </c>
      <c r="B8" s="24" t="s">
        <v>103</v>
      </c>
      <c r="C8" s="24" t="s">
        <v>159</v>
      </c>
    </row>
    <row r="9" spans="1:3" ht="18" x14ac:dyDescent="0.25">
      <c r="A9" s="23">
        <v>4</v>
      </c>
      <c r="B9" s="24" t="s">
        <v>103</v>
      </c>
      <c r="C9" s="24" t="s">
        <v>159</v>
      </c>
    </row>
    <row r="10" spans="1:3" ht="18" x14ac:dyDescent="0.25">
      <c r="A10" s="23">
        <v>5</v>
      </c>
      <c r="B10" s="24" t="s">
        <v>105</v>
      </c>
      <c r="C10" s="24" t="s">
        <v>160</v>
      </c>
    </row>
    <row r="11" spans="1:3" ht="18" x14ac:dyDescent="0.25">
      <c r="A11" s="23">
        <v>6</v>
      </c>
      <c r="B11" s="24" t="s">
        <v>105</v>
      </c>
      <c r="C11" s="24" t="s">
        <v>160</v>
      </c>
    </row>
    <row r="12" spans="1:3" ht="18" x14ac:dyDescent="0.25">
      <c r="A12" s="23">
        <v>7</v>
      </c>
      <c r="B12" s="24" t="s">
        <v>105</v>
      </c>
      <c r="C12" s="24" t="s">
        <v>160</v>
      </c>
    </row>
    <row r="13" spans="1:3" ht="18" x14ac:dyDescent="0.25">
      <c r="A13" s="23">
        <v>8</v>
      </c>
      <c r="B13" s="24" t="s">
        <v>105</v>
      </c>
      <c r="C13" s="24" t="s">
        <v>160</v>
      </c>
    </row>
    <row r="14" spans="1:3" ht="18" x14ac:dyDescent="0.25">
      <c r="A14" s="23">
        <v>9</v>
      </c>
      <c r="B14" s="24" t="s">
        <v>105</v>
      </c>
      <c r="C14" s="24" t="s">
        <v>160</v>
      </c>
    </row>
    <row r="15" spans="1:3" ht="18" x14ac:dyDescent="0.25">
      <c r="A15" s="23">
        <v>10</v>
      </c>
      <c r="B15" s="24" t="s">
        <v>105</v>
      </c>
      <c r="C15" s="24" t="s">
        <v>160</v>
      </c>
    </row>
    <row r="16" spans="1:3" ht="18" x14ac:dyDescent="0.25">
      <c r="A16" s="23">
        <v>11</v>
      </c>
      <c r="B16" s="24" t="s">
        <v>105</v>
      </c>
      <c r="C16" s="24" t="s">
        <v>160</v>
      </c>
    </row>
    <row r="17" spans="1:3" ht="18" x14ac:dyDescent="0.25">
      <c r="A17" s="23">
        <v>12</v>
      </c>
      <c r="B17" s="24" t="s">
        <v>107</v>
      </c>
      <c r="C17" s="24" t="s">
        <v>161</v>
      </c>
    </row>
    <row r="18" spans="1:3" ht="18" x14ac:dyDescent="0.25">
      <c r="A18" s="23">
        <v>13</v>
      </c>
      <c r="B18" s="24" t="s">
        <v>107</v>
      </c>
      <c r="C18" s="24" t="s">
        <v>161</v>
      </c>
    </row>
    <row r="19" spans="1:3" ht="18" x14ac:dyDescent="0.25">
      <c r="A19" s="23">
        <v>14</v>
      </c>
      <c r="B19" s="24" t="s">
        <v>107</v>
      </c>
      <c r="C19" s="24" t="s">
        <v>161</v>
      </c>
    </row>
    <row r="20" spans="1:3" ht="18" x14ac:dyDescent="0.25">
      <c r="A20" s="23">
        <v>15</v>
      </c>
      <c r="B20" s="24" t="s">
        <v>107</v>
      </c>
      <c r="C20" s="24" t="s">
        <v>161</v>
      </c>
    </row>
    <row r="21" spans="1:3" ht="18" x14ac:dyDescent="0.25">
      <c r="A21" s="23">
        <v>16</v>
      </c>
      <c r="B21" s="24" t="s">
        <v>107</v>
      </c>
      <c r="C21" s="24" t="s">
        <v>161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345c5cd-b95b-4824-9623-986043bc3f98" xsi:nil="true"/>
    <lcf76f155ced4ddcb4097134ff3c332f xmlns="c4c25b0b-a9b2-4e3e-b634-39fec33a342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B9F7D790CD87F4CA1AA24057FDCF9A7" ma:contentTypeVersion="14" ma:contentTypeDescription="Create a new document." ma:contentTypeScope="" ma:versionID="ed6cebd5a988e2fcd86390bd2cfd0df2">
  <xsd:schema xmlns:xsd="http://www.w3.org/2001/XMLSchema" xmlns:xs="http://www.w3.org/2001/XMLSchema" xmlns:p="http://schemas.microsoft.com/office/2006/metadata/properties" xmlns:ns2="c4c25b0b-a9b2-4e3e-b634-39fec33a3420" xmlns:ns3="5345c5cd-b95b-4824-9623-986043bc3f98" targetNamespace="http://schemas.microsoft.com/office/2006/metadata/properties" ma:root="true" ma:fieldsID="78bcfbabac4d786fea7d7a409b9e7872" ns2:_="" ns3:_="">
    <xsd:import namespace="c4c25b0b-a9b2-4e3e-b634-39fec33a3420"/>
    <xsd:import namespace="5345c5cd-b95b-4824-9623-986043bc3f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25b0b-a9b2-4e3e-b634-39fec33a3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1377cd-c96a-43ab-ab84-0750d421662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45c5cd-b95b-4824-9623-986043bc3f9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485e359-7b98-47e1-be11-d01be9ff8dcf}" ma:internalName="TaxCatchAll" ma:showField="CatchAllData" ma:web="5345c5cd-b95b-4824-9623-986043bc3f9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390F1D-531F-4B90-9876-981EFEAE48B2}">
  <ds:schemaRefs>
    <ds:schemaRef ds:uri="http://schemas.microsoft.com/sharepoint/v3/contenttype/forms"/>
  </ds:schemaRefs>
</ds:datastoreItem>
</file>

<file path=customXml/itemProps2.xml><?xml version="1.0" encoding="utf-8"?>
<ds:datastoreItem xmlns:ds="http://schemas.openxmlformats.org/officeDocument/2006/customXml" ds:itemID="{BDFE97DD-7E03-4EB8-AADB-12E4B1A10495}">
  <ds:schemaRefs>
    <ds:schemaRef ds:uri="http://schemas.microsoft.com/office/2006/metadata/properties"/>
    <ds:schemaRef ds:uri="http://schemas.openxmlformats.org/package/2006/metadata/core-properties"/>
    <ds:schemaRef ds:uri="http://purl.org/dc/elements/1.1/"/>
    <ds:schemaRef ds:uri="http://purl.org/dc/dcmitype/"/>
    <ds:schemaRef ds:uri="http://schemas.microsoft.com/office/infopath/2007/PartnerControls"/>
    <ds:schemaRef ds:uri="a7c7841c-6cc5-4d1c-af52-fbbf47b3c26e"/>
    <ds:schemaRef ds:uri="http://www.w3.org/XML/1998/namespace"/>
    <ds:schemaRef ds:uri="http://schemas.microsoft.com/office/2006/documentManagement/types"/>
    <ds:schemaRef ds:uri="http://purl.org/dc/terms/"/>
  </ds:schemaRefs>
</ds:datastoreItem>
</file>

<file path=customXml/itemProps3.xml><?xml version="1.0" encoding="utf-8"?>
<ds:datastoreItem xmlns:ds="http://schemas.openxmlformats.org/officeDocument/2006/customXml" ds:itemID="{49CCA215-BE0D-439A-B6DC-A33CBA11A0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Strategic Risk Register</vt:lpstr>
      <vt:lpstr>Summary</vt:lpstr>
      <vt:lpstr>Quality Indicators</vt:lpstr>
      <vt:lpstr>Scoring</vt:lpstr>
      <vt:lpstr>_GoBack</vt:lpstr>
      <vt:lpstr>'Strategic Risk Register'!Print_Area</vt:lpstr>
      <vt:lpstr>Summary!Print_Area</vt:lpstr>
      <vt:lpstr>'Strategic Risk Register'!Print_Titles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SLC</dc:creator>
  <cp:keywords/>
  <dc:description/>
  <cp:lastModifiedBy>Stella McManus</cp:lastModifiedBy>
  <cp:revision/>
  <dcterms:created xsi:type="dcterms:W3CDTF">2021-04-30T13:50:56Z</dcterms:created>
  <dcterms:modified xsi:type="dcterms:W3CDTF">2024-08-20T06:51:59Z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0x010100B000FC6A2960574698A21825950B1BC4</vt:lpwstr>
  </property>
</Properties>
</file>