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https://newcollegelanarkshire-my.sharepoint.com/personal/morag_tyrrell_nclan_ac_uk/Documents/Desktop/"/>
    </mc:Choice>
  </mc:AlternateContent>
  <xr:revisionPtr revIDLastSave="0" documentId="8_{9659C69D-765C-43DF-A232-A2F10DAA1CE1}" xr6:coauthVersionLast="36" xr6:coauthVersionMax="36" xr10:uidLastSave="{00000000-0000-0000-0000-000000000000}"/>
  <bookViews>
    <workbookView xWindow="2880" yWindow="503" windowWidth="46080" windowHeight="20423" tabRatio="906" firstSheet="1" activeTab="3" xr2:uid="{00000000-000D-0000-FFFF-FFFF00000000}"/>
  </bookViews>
  <sheets>
    <sheet name="Title Page" sheetId="25" r:id="rId1"/>
    <sheet name="Contents &amp; Notes" sheetId="14" r:id="rId2"/>
    <sheet name="Regional Strat Risk Reg Summary" sheetId="9" r:id="rId3"/>
    <sheet name="Regional Strat Risk Reg" sheetId="1" r:id="rId4"/>
    <sheet name="Strat Risk Appetite" sheetId="10" r:id="rId5"/>
    <sheet name="Strat Risk Profile &amp; Scorin" sheetId="20" r:id="rId6"/>
    <sheet name="BP Risk Register" sheetId="23" r:id="rId7"/>
    <sheet name="BP Risk Profile &amp; Scoring" sheetId="24" r:id="rId8"/>
    <sheet name="SLC Strategic Risk Register" sheetId="62" r:id="rId9"/>
    <sheet name="SLC Summary" sheetId="63" r:id="rId10"/>
    <sheet name="SLC Quality Indicators" sheetId="64" r:id="rId11"/>
    <sheet name="SLC Scoring" sheetId="65" r:id="rId12"/>
    <sheet name="Number tracking" sheetId="21" r:id="rId13"/>
    <sheet name="Archive" sheetId="26" r:id="rId14"/>
    <sheet name="Sheet1" sheetId="53" r:id="rId15"/>
  </sheets>
  <definedNames>
    <definedName name="\A" localSheetId="13">#REF!</definedName>
    <definedName name="\A" localSheetId="7">#REF!</definedName>
    <definedName name="\A" localSheetId="6">#REF!</definedName>
    <definedName name="\A" localSheetId="0">#REF!</definedName>
    <definedName name="\A">#REF!</definedName>
    <definedName name="_02" localSheetId="13">#REF!</definedName>
    <definedName name="_02" localSheetId="7">#REF!</definedName>
    <definedName name="_02" localSheetId="6">#REF!</definedName>
    <definedName name="_02" localSheetId="0">#REF!</definedName>
    <definedName name="_02">#REF!</definedName>
    <definedName name="_03" localSheetId="13">#REF!</definedName>
    <definedName name="_03" localSheetId="7">#REF!</definedName>
    <definedName name="_03" localSheetId="6">#REF!</definedName>
    <definedName name="_03" localSheetId="0">#REF!</definedName>
    <definedName name="_03">#REF!</definedName>
    <definedName name="_04" localSheetId="13">#REF!</definedName>
    <definedName name="_04" localSheetId="7">#REF!</definedName>
    <definedName name="_04" localSheetId="6">#REF!</definedName>
    <definedName name="_04" localSheetId="0">#REF!</definedName>
    <definedName name="_04">#REF!</definedName>
    <definedName name="_05" localSheetId="13">#REF!</definedName>
    <definedName name="_05" localSheetId="7">#REF!</definedName>
    <definedName name="_05" localSheetId="6">#REF!</definedName>
    <definedName name="_05" localSheetId="0">#REF!</definedName>
    <definedName name="_05">#REF!</definedName>
    <definedName name="_06" localSheetId="13">#REF!</definedName>
    <definedName name="_06" localSheetId="7">#REF!</definedName>
    <definedName name="_06" localSheetId="6">#REF!</definedName>
    <definedName name="_06" localSheetId="0">#REF!</definedName>
    <definedName name="_06">#REF!</definedName>
    <definedName name="_07" localSheetId="13">#REF!</definedName>
    <definedName name="_07" localSheetId="7">#REF!</definedName>
    <definedName name="_07" localSheetId="6">#REF!</definedName>
    <definedName name="_07" localSheetId="0">#REF!</definedName>
    <definedName name="_07">#REF!</definedName>
    <definedName name="_08" localSheetId="13">#REF!</definedName>
    <definedName name="_08" localSheetId="7">#REF!</definedName>
    <definedName name="_08" localSheetId="6">#REF!</definedName>
    <definedName name="_08" localSheetId="0">#REF!</definedName>
    <definedName name="_08">#REF!</definedName>
    <definedName name="_09" localSheetId="13">#REF!</definedName>
    <definedName name="_09" localSheetId="7">#REF!</definedName>
    <definedName name="_09" localSheetId="6">#REF!</definedName>
    <definedName name="_09" localSheetId="0">#REF!</definedName>
    <definedName name="_09">#REF!</definedName>
    <definedName name="_10" localSheetId="13">#REF!</definedName>
    <definedName name="_10" localSheetId="7">#REF!</definedName>
    <definedName name="_10" localSheetId="6">#REF!</definedName>
    <definedName name="_10" localSheetId="0">#REF!</definedName>
    <definedName name="_10">#REF!</definedName>
    <definedName name="_13" localSheetId="13">#REF!</definedName>
    <definedName name="_13" localSheetId="7">#REF!</definedName>
    <definedName name="_13" localSheetId="6">#REF!</definedName>
    <definedName name="_13" localSheetId="0">#REF!</definedName>
    <definedName name="_13">#REF!</definedName>
    <definedName name="_14" localSheetId="13">#REF!</definedName>
    <definedName name="_14" localSheetId="7">#REF!</definedName>
    <definedName name="_14" localSheetId="6">#REF!</definedName>
    <definedName name="_14" localSheetId="0">#REF!</definedName>
    <definedName name="_14">#REF!</definedName>
    <definedName name="_15" localSheetId="13">#REF!</definedName>
    <definedName name="_15" localSheetId="7">#REF!</definedName>
    <definedName name="_15" localSheetId="6">#REF!</definedName>
    <definedName name="_15" localSheetId="0">#REF!</definedName>
    <definedName name="_15">#REF!</definedName>
    <definedName name="_17" localSheetId="13">#REF!</definedName>
    <definedName name="_17" localSheetId="7">#REF!</definedName>
    <definedName name="_17" localSheetId="6">#REF!</definedName>
    <definedName name="_17" localSheetId="0">#REF!</definedName>
    <definedName name="_17">#REF!</definedName>
    <definedName name="_25" localSheetId="13">#REF!</definedName>
    <definedName name="_25" localSheetId="7">#REF!</definedName>
    <definedName name="_25" localSheetId="6">#REF!</definedName>
    <definedName name="_25" localSheetId="0">#REF!</definedName>
    <definedName name="_25">#REF!</definedName>
    <definedName name="_26" localSheetId="13">#REF!</definedName>
    <definedName name="_26" localSheetId="7">#REF!</definedName>
    <definedName name="_26" localSheetId="6">#REF!</definedName>
    <definedName name="_26" localSheetId="0">#REF!</definedName>
    <definedName name="_26">#REF!</definedName>
    <definedName name="_44" localSheetId="13">#REF!</definedName>
    <definedName name="_44" localSheetId="7">#REF!</definedName>
    <definedName name="_44" localSheetId="6">#REF!</definedName>
    <definedName name="_44" localSheetId="0">#REF!</definedName>
    <definedName name="_44">#REF!</definedName>
    <definedName name="_xlnm._FilterDatabase" localSheetId="13" hidden="1">Archive!$C$4:$D$33</definedName>
    <definedName name="_xlnm._FilterDatabase" localSheetId="6" hidden="1">'BP Risk Register'!$B$3:$R$14</definedName>
    <definedName name="_xlnm._FilterDatabase" localSheetId="3" hidden="1">'Regional Strat Risk Reg'!$C$4:$D$33</definedName>
    <definedName name="_xlnm._FilterDatabase" localSheetId="8" hidden="1">'SLC Strategic Risk Register'!$A$6:$X$24</definedName>
    <definedName name="_GoBack" localSheetId="10">'SLC Strategic Risk Register'!$U$21</definedName>
    <definedName name="_GoBack" localSheetId="11">'SLC Strategic Risk Register'!$U$21</definedName>
    <definedName name="_GoBack" localSheetId="8">'SLC Strategic Risk Register'!$U$21</definedName>
    <definedName name="_GoBack" localSheetId="9">'SLC Strategic Risk Register'!$U$21</definedName>
    <definedName name="_GoBack">#REF!</definedName>
    <definedName name="_xlnm.Print_Area" localSheetId="13">Archive!$A$1:$P$33</definedName>
    <definedName name="_xlnm.Print_Area" localSheetId="7">'BP Risk Profile &amp; Scoring'!$A$1:$M$17</definedName>
    <definedName name="_xlnm.Print_Area" localSheetId="6">'BP Risk Register'!$C:$R</definedName>
    <definedName name="_xlnm.Print_Area" localSheetId="3">'Regional Strat Risk Reg'!$A$1:$P$33</definedName>
    <definedName name="_xlnm.Print_Area" localSheetId="2">'Regional Strat Risk Reg Summary'!$A$1:$Q$33</definedName>
    <definedName name="_xlnm.Print_Area" localSheetId="8">'SLC Strategic Risk Register'!$A$1:$V$25</definedName>
    <definedName name="_xlnm.Print_Area" localSheetId="9">'SLC Summary'!$A$1:$N$25</definedName>
    <definedName name="_xlnm.Print_Area" localSheetId="4">'Strat Risk Appetite'!$A$1:$Z$22</definedName>
    <definedName name="_xlnm.Print_Area" localSheetId="5">'Strat Risk Profile &amp; Scorin'!$A$1:$M$17</definedName>
    <definedName name="_xlnm.Print_Area" localSheetId="0">'Title Page'!$A$1:$D$40</definedName>
    <definedName name="_xlnm.Print_Titles" localSheetId="13">Archive!$C:$D,Archive!$1:$4</definedName>
    <definedName name="_xlnm.Print_Titles" localSheetId="6">'BP Risk Register'!$F:$G,'BP Risk Register'!$3:$4</definedName>
    <definedName name="_xlnm.Print_Titles" localSheetId="3">'Regional Strat Risk Reg'!$C:$D,'Regional Strat Risk Reg'!$1:$4</definedName>
    <definedName name="_xlnm.Print_Titles" localSheetId="2">'Regional Strat Risk Reg Summary'!$2:$4</definedName>
    <definedName name="_xlnm.Print_Titles" localSheetId="8">'SLC Strategic Risk Register'!$1:$6</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SHEETB" localSheetId="13">#REF!</definedName>
    <definedName name="SHEETB" localSheetId="7">#REF!</definedName>
    <definedName name="SHEETB" localSheetId="6">#REF!</definedName>
    <definedName name="SHEETB" localSheetId="0">#REF!</definedName>
    <definedName name="SHEETB">#REF!</definedName>
    <definedName name="wrn.All._.Sheets." localSheetId="7" hidden="1">{#N/A,#N/A,FALSE,"Sheet5";#N/A,#N/A,FALSE,"Sheet4";#N/A,#N/A,FALSE,"Sheet2";#N/A,#N/A,FALSE,"Sheet6";#N/A,#N/A,FALSE,"Sheet7";#N/A,#N/A,FALSE,"Sheet8";#N/A,#N/A,FALSE,"Sheet9";#N/A,#N/A,FALSE,"Sheet10"}</definedName>
    <definedName name="wrn.All._.Sheets." localSheetId="6" hidden="1">{#N/A,#N/A,FALSE,"Sheet5";#N/A,#N/A,FALSE,"Sheet4";#N/A,#N/A,FALSE,"Sheet2";#N/A,#N/A,FALSE,"Sheet6";#N/A,#N/A,FALSE,"Sheet7";#N/A,#N/A,FALSE,"Sheet8";#N/A,#N/A,FALSE,"Sheet9";#N/A,#N/A,FALSE,"Sheet10"}</definedName>
    <definedName name="wrn.All._.Sheets." localSheetId="5" hidden="1">{#N/A,#N/A,FALSE,"Sheet5";#N/A,#N/A,FALSE,"Sheet4";#N/A,#N/A,FALSE,"Sheet2";#N/A,#N/A,FALSE,"Sheet6";#N/A,#N/A,FALSE,"Sheet7";#N/A,#N/A,FALSE,"Sheet8";#N/A,#N/A,FALSE,"Sheet9";#N/A,#N/A,FALSE,"Sheet10"}</definedName>
    <definedName name="wrn.All._.Sheets." hidden="1">{#N/A,#N/A,FALSE,"Sheet5";#N/A,#N/A,FALSE,"Sheet4";#N/A,#N/A,FALSE,"Sheet2";#N/A,#N/A,FALSE,"Sheet6";#N/A,#N/A,FALSE,"Sheet7";#N/A,#N/A,FALSE,"Sheet8";#N/A,#N/A,FALSE,"Sheet9";#N/A,#N/A,FALSE,"Sheet10"}</definedName>
    <definedName name="wrn.Risk._.Analysis._.Report._.1." localSheetId="7" hidden="1">{#N/A,#N/A,FALSE,"Sheet2";#N/A,#N/A,FALSE,"Sheet4";#N/A,#N/A,FALSE,"Sheet5"}</definedName>
    <definedName name="wrn.Risk._.Analysis._.Report._.1." localSheetId="6" hidden="1">{#N/A,#N/A,FALSE,"Sheet2";#N/A,#N/A,FALSE,"Sheet4";#N/A,#N/A,FALSE,"Sheet5"}</definedName>
    <definedName name="wrn.Risk._.Analysis._.Report._.1." localSheetId="5" hidden="1">{#N/A,#N/A,FALSE,"Sheet2";#N/A,#N/A,FALSE,"Sheet4";#N/A,#N/A,FALSE,"Sheet5"}</definedName>
    <definedName name="wrn.Risk._.Analysis._.Report._.1." hidden="1">{#N/A,#N/A,FALSE,"Sheet2";#N/A,#N/A,FALSE,"Sheet4";#N/A,#N/A,FALSE,"Sheet5"}</definedName>
    <definedName name="Z_FD3BDEA0_9518_11D4_87EA_444553540000_.wvu.Cols" localSheetId="13" hidden="1">Archive!#REF!,Archive!#REF!,Archive!#REF!,Archive!#REF!,Archive!#REF!,Archive!#REF!,Archive!#REF!</definedName>
    <definedName name="Z_FD3BDEA0_9518_11D4_87EA_444553540000_.wvu.Cols" localSheetId="6" hidden="1">'BP Risk Register'!#REF!,'BP Risk Register'!#REF!,'BP Risk Register'!#REF!,'BP Risk Register'!#REF!,'BP Risk Register'!#REF!,'BP Risk Register'!#REF!,'BP Risk Register'!#REF!</definedName>
    <definedName name="Z_FD3BDEA0_9518_11D4_87EA_444553540000_.wvu.Cols" localSheetId="3" hidden="1">'Regional Strat Risk Reg'!#REF!,'Regional Strat Risk Reg'!#REF!,'Regional Strat Risk Reg'!#REF!,'Regional Strat Risk Reg'!#REF!,'Regional Strat Risk Reg'!#REF!,'Regional Strat Risk Reg'!#REF!,'Regional Strat Risk Reg'!#REF!</definedName>
    <definedName name="Z_FD3BDEA0_9518_11D4_87EA_444553540000_.wvu.FilterData" localSheetId="13" hidden="1">Archive!$C$4:$D$4</definedName>
    <definedName name="Z_FD3BDEA0_9518_11D4_87EA_444553540000_.wvu.FilterData" localSheetId="6" hidden="1">'BP Risk Register'!$F$4:$G$4</definedName>
    <definedName name="Z_FD3BDEA0_9518_11D4_87EA_444553540000_.wvu.FilterData" localSheetId="3" hidden="1">'Regional Strat Risk Reg'!$C$4:$D$4</definedName>
    <definedName name="Z_FD3BDEA0_9518_11D4_87EA_444553540000_.wvu.PrintArea" localSheetId="13" hidden="1">Archive!$C$4:$D$33</definedName>
    <definedName name="Z_FD3BDEA0_9518_11D4_87EA_444553540000_.wvu.PrintArea" localSheetId="6" hidden="1">'BP Risk Register'!$F$4:$G$14</definedName>
    <definedName name="Z_FD3BDEA0_9518_11D4_87EA_444553540000_.wvu.PrintArea" localSheetId="3" hidden="1">'Regional Strat Risk Reg'!$C$4:$D$33</definedName>
    <definedName name="Z_FD3BDEA0_9518_11D4_87EA_444553540000_.wvu.PrintTitles" localSheetId="13" hidden="1">Archive!$C:$D,Archive!$4:$4</definedName>
    <definedName name="Z_FD3BDEA0_9518_11D4_87EA_444553540000_.wvu.PrintTitles" localSheetId="6" hidden="1">'BP Risk Register'!$F:$G,'BP Risk Register'!$4:$4</definedName>
    <definedName name="Z_FD3BDEA0_9518_11D4_87EA_444553540000_.wvu.PrintTitles" localSheetId="3" hidden="1">'Regional Strat Risk Reg'!$C:$D,'Regional Strat Risk Reg'!$4:$4</definedName>
  </definedNames>
  <calcPr calcId="191028"/>
  <customWorkbookViews>
    <customWorkbookView name="Turner &amp; Townsend - Personal View" guid="{FD3BDEA0-9518-11D4-87EA-444553540000}" mergeInterval="0" personalView="1" maximized="1" windowWidth="796" windowHeight="440" tabRatio="748"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1" i="63" l="1"/>
  <c r="O1" i="63"/>
  <c r="D6" i="63"/>
  <c r="E6" i="63"/>
  <c r="F6" i="63"/>
  <c r="G6" i="63"/>
  <c r="H6" i="63"/>
  <c r="J6" i="63"/>
  <c r="K6" i="63"/>
  <c r="L6" i="63"/>
  <c r="M6" i="63"/>
  <c r="N6" i="63"/>
  <c r="D7" i="63"/>
  <c r="E7" i="63"/>
  <c r="F7" i="63"/>
  <c r="G7" i="63"/>
  <c r="H7" i="63"/>
  <c r="J7" i="63"/>
  <c r="K7" i="63"/>
  <c r="L7" i="63"/>
  <c r="M7" i="63"/>
  <c r="N7" i="63"/>
  <c r="D8" i="63"/>
  <c r="E8" i="63"/>
  <c r="F8" i="63"/>
  <c r="G8" i="63"/>
  <c r="H8" i="63"/>
  <c r="J8" i="63"/>
  <c r="K8" i="63"/>
  <c r="L8" i="63"/>
  <c r="M8" i="63"/>
  <c r="N8" i="63"/>
  <c r="D9" i="63"/>
  <c r="E9" i="63"/>
  <c r="F9" i="63"/>
  <c r="G9" i="63"/>
  <c r="H9" i="63"/>
  <c r="J9" i="63"/>
  <c r="K9" i="63"/>
  <c r="L9" i="63"/>
  <c r="M9" i="63"/>
  <c r="N9" i="63"/>
  <c r="D10" i="63"/>
  <c r="E10" i="63"/>
  <c r="F10" i="63"/>
  <c r="G10" i="63"/>
  <c r="H10" i="63"/>
  <c r="J10" i="63"/>
  <c r="K10" i="63"/>
  <c r="L10" i="63"/>
  <c r="M10" i="63"/>
  <c r="N10" i="63"/>
  <c r="D11" i="63"/>
  <c r="E11" i="63"/>
  <c r="F11" i="63"/>
  <c r="G11" i="63"/>
  <c r="H11" i="63"/>
  <c r="J11" i="63"/>
  <c r="K11" i="63"/>
  <c r="L11" i="63"/>
  <c r="M11" i="63"/>
  <c r="N11" i="63"/>
  <c r="D12" i="63"/>
  <c r="E12" i="63"/>
  <c r="F12" i="63"/>
  <c r="G12" i="63"/>
  <c r="H12" i="63"/>
  <c r="J12" i="63"/>
  <c r="K12" i="63"/>
  <c r="L12" i="63"/>
  <c r="M12" i="63"/>
  <c r="N12" i="63"/>
  <c r="D13" i="63"/>
  <c r="E13" i="63"/>
  <c r="F13" i="63"/>
  <c r="G13" i="63"/>
  <c r="H13" i="63"/>
  <c r="J13" i="63"/>
  <c r="K13" i="63"/>
  <c r="L13" i="63"/>
  <c r="M13" i="63"/>
  <c r="N13" i="63"/>
  <c r="D14" i="63"/>
  <c r="E14" i="63"/>
  <c r="F14" i="63"/>
  <c r="G14" i="63"/>
  <c r="H14" i="63"/>
  <c r="J14" i="63"/>
  <c r="K14" i="63"/>
  <c r="L14" i="63"/>
  <c r="M14" i="63"/>
  <c r="N14" i="63"/>
  <c r="D15" i="63"/>
  <c r="E15" i="63"/>
  <c r="F15" i="63"/>
  <c r="G15" i="63"/>
  <c r="H15" i="63"/>
  <c r="J15" i="63"/>
  <c r="K15" i="63"/>
  <c r="L15" i="63"/>
  <c r="M15" i="63"/>
  <c r="N15" i="63"/>
  <c r="D16" i="63"/>
  <c r="E16" i="63"/>
  <c r="F16" i="63"/>
  <c r="G16" i="63"/>
  <c r="H16" i="63"/>
  <c r="J16" i="63"/>
  <c r="K16" i="63"/>
  <c r="L16" i="63"/>
  <c r="M16" i="63"/>
  <c r="N16" i="63"/>
  <c r="D17" i="63"/>
  <c r="E17" i="63"/>
  <c r="F17" i="63"/>
  <c r="G17" i="63"/>
  <c r="H17" i="63"/>
  <c r="J17" i="63"/>
  <c r="K17" i="63"/>
  <c r="L17" i="63"/>
  <c r="M17" i="63"/>
  <c r="N17" i="63"/>
  <c r="D18" i="63"/>
  <c r="E18" i="63"/>
  <c r="F18" i="63"/>
  <c r="G18" i="63"/>
  <c r="H18" i="63"/>
  <c r="J18" i="63"/>
  <c r="K18" i="63"/>
  <c r="L18" i="63"/>
  <c r="M18" i="63"/>
  <c r="N18" i="63"/>
  <c r="D19" i="63"/>
  <c r="E19" i="63"/>
  <c r="F19" i="63"/>
  <c r="G19" i="63"/>
  <c r="H19" i="63"/>
  <c r="J19" i="63"/>
  <c r="K19" i="63"/>
  <c r="L19" i="63"/>
  <c r="M19" i="63"/>
  <c r="N19" i="63"/>
  <c r="D20" i="63"/>
  <c r="E20" i="63"/>
  <c r="F20" i="63"/>
  <c r="G20" i="63"/>
  <c r="H20" i="63"/>
  <c r="J20" i="63"/>
  <c r="K20" i="63"/>
  <c r="L20" i="63"/>
  <c r="M20" i="63"/>
  <c r="N20" i="63"/>
  <c r="G7" i="62"/>
  <c r="I7" i="62" s="1"/>
  <c r="J7" i="62"/>
  <c r="K7" i="62"/>
  <c r="L7" i="62"/>
  <c r="M7" i="62"/>
  <c r="R7" i="62"/>
  <c r="T7" i="62" s="1"/>
  <c r="G8" i="62"/>
  <c r="I8" i="62" s="1"/>
  <c r="J8" i="62"/>
  <c r="K8" i="62" s="1"/>
  <c r="L8" i="62"/>
  <c r="M8" i="62" s="1"/>
  <c r="R8" i="62"/>
  <c r="T8" i="62"/>
  <c r="I9" i="62"/>
  <c r="J9" i="62"/>
  <c r="K9" i="62" s="1"/>
  <c r="L9" i="62"/>
  <c r="M9" i="62" s="1"/>
  <c r="R9" i="62"/>
  <c r="T9" i="62"/>
  <c r="G10" i="62"/>
  <c r="I10" i="62"/>
  <c r="J10" i="62"/>
  <c r="K10" i="62"/>
  <c r="L10" i="62"/>
  <c r="M10" i="62" s="1"/>
  <c r="R10" i="62"/>
  <c r="T10" i="62" s="1"/>
  <c r="G11" i="62"/>
  <c r="I11" i="62"/>
  <c r="J11" i="62"/>
  <c r="K11" i="62"/>
  <c r="L11" i="62"/>
  <c r="M11" i="62"/>
  <c r="R11" i="62"/>
  <c r="T11" i="62" s="1"/>
  <c r="G12" i="62"/>
  <c r="I12" i="62" s="1"/>
  <c r="J12" i="62"/>
  <c r="K12" i="62"/>
  <c r="L12" i="62"/>
  <c r="M12" i="62"/>
  <c r="R12" i="62"/>
  <c r="T12" i="62"/>
  <c r="G13" i="62"/>
  <c r="I13" i="62" s="1"/>
  <c r="J13" i="62"/>
  <c r="K13" i="62" s="1"/>
  <c r="L13" i="62"/>
  <c r="M13" i="62"/>
  <c r="R13" i="62"/>
  <c r="T13" i="62"/>
  <c r="G14" i="62"/>
  <c r="I14" i="62"/>
  <c r="J14" i="62"/>
  <c r="K14" i="62" s="1"/>
  <c r="L14" i="62"/>
  <c r="M14" i="62" s="1"/>
  <c r="R14" i="62"/>
  <c r="T14" i="62"/>
  <c r="G15" i="62"/>
  <c r="I15" i="62"/>
  <c r="J15" i="62"/>
  <c r="K15" i="62"/>
  <c r="L15" i="62"/>
  <c r="M15" i="62" s="1"/>
  <c r="R15" i="62"/>
  <c r="T15" i="62" s="1"/>
  <c r="G16" i="62"/>
  <c r="I16" i="62"/>
  <c r="J16" i="62"/>
  <c r="K16" i="62"/>
  <c r="L16" i="62"/>
  <c r="M16" i="62"/>
  <c r="R16" i="62"/>
  <c r="T16" i="62" s="1"/>
  <c r="I17" i="62"/>
  <c r="R17" i="62"/>
  <c r="T17" i="62"/>
  <c r="G18" i="62"/>
  <c r="I18" i="62"/>
  <c r="J18" i="62"/>
  <c r="K18" i="62"/>
  <c r="L18" i="62"/>
  <c r="M18" i="62"/>
  <c r="R18" i="62"/>
  <c r="T18" i="62" s="1"/>
  <c r="G19" i="62"/>
  <c r="J19" i="62"/>
  <c r="K19" i="62"/>
  <c r="L19" i="62"/>
  <c r="M19" i="62"/>
  <c r="R19" i="62"/>
  <c r="T19" i="62"/>
  <c r="G20" i="62"/>
  <c r="J20" i="62"/>
  <c r="K20" i="62" s="1"/>
  <c r="L20" i="62"/>
  <c r="M20" i="62"/>
  <c r="R20" i="62"/>
  <c r="T20" i="62"/>
  <c r="G21" i="62"/>
  <c r="I21" i="62"/>
  <c r="J21" i="62"/>
  <c r="K21" i="62"/>
  <c r="L21" i="62"/>
  <c r="M21" i="62" s="1"/>
  <c r="R21" i="62"/>
  <c r="T21" i="62"/>
  <c r="K31" i="9" l="1"/>
  <c r="J31" i="9"/>
  <c r="K24" i="9"/>
  <c r="J14" i="9"/>
  <c r="J19" i="9"/>
  <c r="N12" i="23" l="1"/>
  <c r="N14" i="23"/>
  <c r="J13" i="23"/>
  <c r="J12" i="23"/>
  <c r="N6" i="23"/>
  <c r="N11" i="23"/>
  <c r="N13" i="23"/>
  <c r="J31" i="26" l="1"/>
  <c r="F31" i="26"/>
  <c r="A24" i="9" l="1"/>
  <c r="C24" i="9"/>
  <c r="D24" i="9"/>
  <c r="E24" i="9"/>
  <c r="F24" i="9"/>
  <c r="J24" i="9"/>
  <c r="N24" i="9"/>
  <c r="M24" i="1"/>
  <c r="I24" i="1"/>
  <c r="G24" i="9" l="1"/>
  <c r="L24" i="9"/>
  <c r="D22" i="9"/>
  <c r="M11" i="1" l="1"/>
  <c r="I11" i="1"/>
  <c r="N11" i="9"/>
  <c r="K11" i="9"/>
  <c r="J11" i="9"/>
  <c r="F11" i="9"/>
  <c r="E11" i="9"/>
  <c r="D11" i="9"/>
  <c r="C11" i="9"/>
  <c r="A11" i="9"/>
  <c r="L11" i="9" l="1"/>
  <c r="G11" i="9"/>
  <c r="N31" i="9" l="1"/>
  <c r="L31" i="9"/>
  <c r="Q31" i="9" s="1"/>
  <c r="G31" i="9"/>
  <c r="M31" i="1" l="1"/>
  <c r="I31" i="1"/>
  <c r="N30" i="9"/>
  <c r="K30" i="9"/>
  <c r="J30" i="9"/>
  <c r="F30" i="9"/>
  <c r="E30" i="9"/>
  <c r="D30" i="9"/>
  <c r="C30" i="9"/>
  <c r="A30" i="9"/>
  <c r="M30" i="1"/>
  <c r="I30" i="1"/>
  <c r="G30" i="9" l="1"/>
  <c r="L30" i="9"/>
  <c r="N23" i="9" l="1"/>
  <c r="N20" i="9"/>
  <c r="N19" i="9"/>
  <c r="N10" i="9"/>
  <c r="N9" i="9"/>
  <c r="A10" i="9"/>
  <c r="C10" i="9"/>
  <c r="D10" i="9"/>
  <c r="E10" i="9"/>
  <c r="F10" i="9"/>
  <c r="J10" i="9"/>
  <c r="K10" i="9"/>
  <c r="M10" i="1"/>
  <c r="I10" i="1"/>
  <c r="B15" i="9"/>
  <c r="L10" i="9" l="1"/>
  <c r="Q10" i="9" s="1"/>
  <c r="G10" i="9"/>
  <c r="I19" i="1"/>
  <c r="I20" i="1"/>
  <c r="M19" i="26"/>
  <c r="I19" i="26"/>
  <c r="J11" i="23" l="1"/>
  <c r="M20" i="1"/>
  <c r="K20" i="9"/>
  <c r="J20" i="9"/>
  <c r="F20" i="9"/>
  <c r="E20" i="9"/>
  <c r="D20" i="9"/>
  <c r="C20" i="9"/>
  <c r="A20" i="9"/>
  <c r="M19" i="1"/>
  <c r="G20" i="9" l="1"/>
  <c r="L20" i="9"/>
  <c r="Q20" i="9" s="1"/>
  <c r="M29" i="26"/>
  <c r="I29" i="26"/>
  <c r="M18" i="26"/>
  <c r="I18" i="26"/>
  <c r="B9" i="26"/>
  <c r="R8" i="26"/>
  <c r="Q8" i="26"/>
  <c r="B8" i="26"/>
  <c r="R7" i="26"/>
  <c r="Q7" i="26"/>
  <c r="B7" i="26"/>
  <c r="B33" i="26" l="1"/>
  <c r="B29" i="26"/>
  <c r="B21" i="26"/>
  <c r="B19" i="26"/>
  <c r="B18" i="26"/>
  <c r="B14" i="26"/>
  <c r="B30" i="26"/>
  <c r="B17" i="26"/>
  <c r="B23" i="26"/>
  <c r="B11" i="26"/>
  <c r="B15" i="26"/>
  <c r="B22" i="26"/>
  <c r="B27" i="26"/>
  <c r="B6" i="26"/>
  <c r="B12" i="26"/>
  <c r="A7" i="9" l="1"/>
  <c r="C7" i="9"/>
  <c r="D7" i="9"/>
  <c r="E7" i="9"/>
  <c r="F7" i="9"/>
  <c r="J7" i="9"/>
  <c r="K7" i="9"/>
  <c r="A8" i="9"/>
  <c r="C8" i="9"/>
  <c r="D8" i="9"/>
  <c r="F8" i="9"/>
  <c r="J8" i="9"/>
  <c r="K8" i="9"/>
  <c r="A9" i="9"/>
  <c r="C9" i="9"/>
  <c r="D9" i="9"/>
  <c r="E9" i="9"/>
  <c r="F9" i="9"/>
  <c r="J9" i="9"/>
  <c r="K9" i="9"/>
  <c r="A12" i="9"/>
  <c r="C12" i="9"/>
  <c r="D12" i="9"/>
  <c r="E12" i="9"/>
  <c r="F12" i="9"/>
  <c r="J12" i="9"/>
  <c r="K12" i="9"/>
  <c r="A13" i="9"/>
  <c r="C13" i="9"/>
  <c r="D13" i="9"/>
  <c r="E13" i="9"/>
  <c r="F13" i="9"/>
  <c r="J13" i="9"/>
  <c r="K13" i="9"/>
  <c r="A14" i="9"/>
  <c r="C14" i="9"/>
  <c r="D14" i="9"/>
  <c r="E14" i="9"/>
  <c r="F14" i="9"/>
  <c r="K14" i="9"/>
  <c r="A15" i="9"/>
  <c r="C15" i="9"/>
  <c r="D15" i="9"/>
  <c r="E15" i="9"/>
  <c r="F15" i="9"/>
  <c r="J15" i="9"/>
  <c r="K15" i="9"/>
  <c r="A16" i="9"/>
  <c r="C16" i="9"/>
  <c r="D16" i="9"/>
  <c r="E16" i="9"/>
  <c r="F16" i="9"/>
  <c r="J16" i="9"/>
  <c r="K16" i="9"/>
  <c r="A17" i="9"/>
  <c r="C17" i="9"/>
  <c r="D17" i="9"/>
  <c r="E17" i="9"/>
  <c r="F17" i="9"/>
  <c r="J17" i="9"/>
  <c r="K17" i="9"/>
  <c r="A18" i="9"/>
  <c r="B18" i="9"/>
  <c r="C18" i="9"/>
  <c r="D18" i="9"/>
  <c r="E18" i="9"/>
  <c r="F18" i="9"/>
  <c r="J18" i="9"/>
  <c r="K18" i="9"/>
  <c r="A19" i="9"/>
  <c r="C19" i="9"/>
  <c r="D19" i="9"/>
  <c r="E19" i="9"/>
  <c r="F19" i="9"/>
  <c r="K19" i="9"/>
  <c r="A21" i="9"/>
  <c r="B21" i="9"/>
  <c r="C21" i="9"/>
  <c r="D21" i="9"/>
  <c r="E21" i="9"/>
  <c r="F21" i="9"/>
  <c r="J21" i="9"/>
  <c r="K21" i="9"/>
  <c r="A22" i="9"/>
  <c r="C22" i="9"/>
  <c r="E22" i="9"/>
  <c r="F22" i="9"/>
  <c r="J22" i="9"/>
  <c r="K22" i="9"/>
  <c r="A23" i="9"/>
  <c r="C23" i="9"/>
  <c r="D23" i="9"/>
  <c r="E23" i="9"/>
  <c r="F23" i="9"/>
  <c r="J23" i="9"/>
  <c r="K23" i="9"/>
  <c r="A25" i="9"/>
  <c r="B25" i="9"/>
  <c r="C25" i="9"/>
  <c r="D25" i="9"/>
  <c r="E25" i="9"/>
  <c r="F25" i="9"/>
  <c r="J25" i="9"/>
  <c r="K25" i="9"/>
  <c r="A26" i="9"/>
  <c r="C26" i="9"/>
  <c r="D26" i="9"/>
  <c r="E26" i="9"/>
  <c r="F26" i="9"/>
  <c r="J26" i="9"/>
  <c r="K26" i="9"/>
  <c r="A27" i="9"/>
  <c r="B27" i="9"/>
  <c r="C27" i="9"/>
  <c r="D27" i="9"/>
  <c r="E27" i="9"/>
  <c r="F27" i="9"/>
  <c r="J27" i="9"/>
  <c r="K27" i="9"/>
  <c r="A28" i="9"/>
  <c r="C28" i="9"/>
  <c r="D28" i="9"/>
  <c r="E28" i="9"/>
  <c r="F28" i="9"/>
  <c r="J28" i="9"/>
  <c r="K28" i="9"/>
  <c r="A29" i="9"/>
  <c r="B29" i="9"/>
  <c r="C29" i="9"/>
  <c r="D29" i="9"/>
  <c r="E29" i="9"/>
  <c r="F29" i="9"/>
  <c r="J29" i="9"/>
  <c r="K29" i="9"/>
  <c r="B32" i="9"/>
  <c r="C32" i="9"/>
  <c r="D32" i="9"/>
  <c r="E32" i="9"/>
  <c r="F32" i="9"/>
  <c r="J32" i="9"/>
  <c r="K32" i="9"/>
  <c r="A33" i="9"/>
  <c r="C33" i="9"/>
  <c r="D33" i="9"/>
  <c r="E33" i="9"/>
  <c r="F33" i="9"/>
  <c r="J33" i="9"/>
  <c r="K33" i="9"/>
  <c r="A34" i="9"/>
  <c r="B34" i="9"/>
  <c r="C34" i="9"/>
  <c r="D34" i="9"/>
  <c r="E34" i="9"/>
  <c r="F34" i="9"/>
  <c r="J34" i="9"/>
  <c r="K34" i="9"/>
  <c r="A35" i="9"/>
  <c r="B35" i="9"/>
  <c r="C35" i="9"/>
  <c r="D35" i="9"/>
  <c r="E35" i="9"/>
  <c r="F35" i="9"/>
  <c r="J35" i="9"/>
  <c r="K35" i="9"/>
  <c r="N7" i="9"/>
  <c r="N8" i="9"/>
  <c r="N13" i="9"/>
  <c r="N14" i="9"/>
  <c r="N16" i="9"/>
  <c r="N17" i="9"/>
  <c r="N22" i="9"/>
  <c r="N26" i="9"/>
  <c r="N28" i="9"/>
  <c r="N33" i="9"/>
  <c r="I23" i="1"/>
  <c r="M23" i="1"/>
  <c r="L32" i="9" l="1"/>
  <c r="G32" i="9"/>
  <c r="G26" i="9"/>
  <c r="G22" i="9"/>
  <c r="L15" i="9"/>
  <c r="L26" i="9"/>
  <c r="Q26" i="9" s="1"/>
  <c r="L16" i="9"/>
  <c r="Q16" i="9" s="1"/>
  <c r="G9" i="9"/>
  <c r="G29" i="9"/>
  <c r="L7" i="9"/>
  <c r="Q7" i="9" s="1"/>
  <c r="G18" i="9"/>
  <c r="L12" i="9"/>
  <c r="G25" i="9"/>
  <c r="L18" i="9"/>
  <c r="L8" i="9"/>
  <c r="Q8" i="9" s="1"/>
  <c r="G35" i="9"/>
  <c r="L13" i="9"/>
  <c r="Q13" i="9" s="1"/>
  <c r="G34" i="9"/>
  <c r="L23" i="9"/>
  <c r="G21" i="9"/>
  <c r="G17" i="9"/>
  <c r="G13" i="9"/>
  <c r="L19" i="9"/>
  <c r="Q19" i="9" s="1"/>
  <c r="L29" i="9"/>
  <c r="L35" i="9"/>
  <c r="G28" i="9"/>
  <c r="L9" i="9"/>
  <c r="Q9" i="9" s="1"/>
  <c r="L27" i="9"/>
  <c r="G27" i="9"/>
  <c r="G23" i="9"/>
  <c r="L21" i="9"/>
  <c r="G16" i="9"/>
  <c r="G15" i="9"/>
  <c r="G14" i="9"/>
  <c r="G8" i="9"/>
  <c r="L28" i="9"/>
  <c r="G33" i="9"/>
  <c r="G7" i="9"/>
  <c r="L34" i="9"/>
  <c r="L25" i="9"/>
  <c r="L17" i="9"/>
  <c r="Q17" i="9" s="1"/>
  <c r="L33" i="9"/>
  <c r="L22" i="9"/>
  <c r="Q22" i="9" s="1"/>
  <c r="L14" i="9"/>
  <c r="Q14" i="9" s="1"/>
  <c r="G12" i="9"/>
  <c r="G19" i="9"/>
  <c r="N6" i="9"/>
  <c r="A6" i="9"/>
  <c r="C6" i="9"/>
  <c r="D6" i="9"/>
  <c r="E6" i="9"/>
  <c r="F6" i="9"/>
  <c r="J6" i="9"/>
  <c r="K6" i="9"/>
  <c r="Q23" i="9" l="1"/>
  <c r="L6" i="9"/>
  <c r="Q6" i="9" s="1"/>
  <c r="G6" i="9"/>
  <c r="A5" i="9" l="1"/>
  <c r="B5" i="9"/>
  <c r="C5" i="9"/>
  <c r="D5" i="9"/>
  <c r="E5" i="9"/>
  <c r="F5" i="9"/>
  <c r="J5" i="9"/>
  <c r="K5" i="9"/>
  <c r="G5" i="9" l="1"/>
  <c r="M26" i="1"/>
  <c r="M28" i="1"/>
  <c r="M33" i="1"/>
  <c r="I33" i="1"/>
  <c r="I28" i="1"/>
  <c r="I26" i="1"/>
  <c r="I22" i="1"/>
  <c r="I17" i="1"/>
  <c r="I16" i="1"/>
  <c r="I14" i="1"/>
  <c r="I13" i="1"/>
  <c r="I9" i="1"/>
  <c r="I8" i="1"/>
  <c r="I7" i="1"/>
  <c r="I6" i="1"/>
  <c r="M6" i="1"/>
  <c r="M7" i="1"/>
  <c r="M8" i="1"/>
  <c r="M9" i="1"/>
  <c r="M13" i="1"/>
  <c r="M14" i="1"/>
  <c r="M16" i="1"/>
  <c r="M17" i="1"/>
  <c r="B36" i="9"/>
  <c r="B37" i="9"/>
  <c r="B38" i="9"/>
  <c r="B39" i="9"/>
  <c r="A36" i="9"/>
  <c r="C36" i="9"/>
  <c r="D36" i="9"/>
  <c r="E36" i="9"/>
  <c r="F36" i="9"/>
  <c r="J36" i="9"/>
  <c r="K36" i="9"/>
  <c r="A37" i="9"/>
  <c r="C37" i="9"/>
  <c r="D37" i="9"/>
  <c r="E37" i="9"/>
  <c r="F37" i="9"/>
  <c r="J37" i="9"/>
  <c r="K37" i="9"/>
  <c r="A38" i="9"/>
  <c r="C38" i="9"/>
  <c r="D38" i="9"/>
  <c r="E38" i="9"/>
  <c r="F38" i="9"/>
  <c r="J38" i="9"/>
  <c r="K38" i="9"/>
  <c r="A39" i="9"/>
  <c r="C39" i="9"/>
  <c r="D39" i="9"/>
  <c r="E39" i="9"/>
  <c r="F39" i="9"/>
  <c r="J39" i="9"/>
  <c r="K39" i="9"/>
  <c r="L39" i="9" l="1"/>
  <c r="L38" i="9"/>
  <c r="G36" i="9"/>
  <c r="L5" i="9"/>
  <c r="G38" i="9"/>
  <c r="G39" i="9"/>
  <c r="L36" i="9"/>
  <c r="G37" i="9"/>
  <c r="L37" i="9"/>
  <c r="N10" i="23" l="1"/>
  <c r="J10" i="23"/>
  <c r="N9" i="23"/>
  <c r="J9" i="23"/>
  <c r="N8" i="23"/>
  <c r="J8" i="23"/>
  <c r="N7" i="23"/>
  <c r="J7" i="23"/>
  <c r="J6" i="23"/>
  <c r="N5" i="23"/>
  <c r="J5" i="23"/>
  <c r="A3" i="21" l="1"/>
  <c r="A4" i="21" s="1"/>
  <c r="A5" i="21" s="1"/>
  <c r="A6" i="21" s="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M22" i="1" l="1"/>
  <c r="B24" i="1" l="1"/>
  <c r="B24" i="9" s="1"/>
  <c r="B11" i="1"/>
  <c r="B11" i="9" s="1"/>
  <c r="B9" i="1"/>
  <c r="B9" i="9" s="1"/>
  <c r="B30" i="1"/>
  <c r="B30" i="9" s="1"/>
  <c r="B31" i="1"/>
  <c r="B31" i="9" s="1"/>
  <c r="B13" i="1"/>
  <c r="B13" i="9" s="1"/>
  <c r="B10" i="1"/>
  <c r="B10" i="9" s="1"/>
  <c r="B14" i="1"/>
  <c r="B14" i="9" s="1"/>
  <c r="B20" i="1"/>
  <c r="B20" i="9" s="1"/>
  <c r="B19" i="1"/>
  <c r="B19" i="9" s="1"/>
  <c r="B23" i="1"/>
  <c r="B23" i="9" s="1"/>
  <c r="B8" i="1"/>
  <c r="B8" i="9" s="1"/>
  <c r="B16" i="1"/>
  <c r="B16" i="9" s="1"/>
  <c r="B6" i="1"/>
  <c r="B6" i="9" s="1"/>
  <c r="B33" i="1"/>
  <c r="B33" i="9" s="1"/>
  <c r="B28" i="1"/>
  <c r="B28" i="9" s="1"/>
  <c r="B7" i="1"/>
  <c r="B7" i="9" s="1"/>
  <c r="B17" i="1"/>
  <c r="B17" i="9" s="1"/>
  <c r="B22" i="1"/>
  <c r="B22" i="9" s="1"/>
  <c r="B26" i="1"/>
  <c r="B26" i="9" s="1"/>
  <c r="B4" i="9"/>
  <c r="A4" i="9"/>
  <c r="C4" i="9"/>
  <c r="C4" i="10" l="1"/>
  <c r="D4" i="10" s="1"/>
  <c r="E4" i="10" s="1"/>
  <c r="F4" i="10" s="1"/>
  <c r="G4" i="10" s="1"/>
  <c r="H4" i="10" s="1"/>
  <c r="I4" i="10" s="1"/>
  <c r="J4" i="10" s="1"/>
  <c r="K4" i="10" s="1"/>
  <c r="L4" i="10" s="1"/>
  <c r="M4" i="10" s="1"/>
  <c r="N4" i="10" s="1"/>
  <c r="O4" i="10" s="1"/>
  <c r="P4" i="10" s="1"/>
  <c r="Q4" i="10" s="1"/>
  <c r="R4" i="10" s="1"/>
  <c r="S4" i="10" s="1"/>
  <c r="T4" i="10" s="1"/>
  <c r="U4" i="10" s="1"/>
  <c r="V4" i="10" s="1"/>
  <c r="W4" i="10" s="1"/>
  <c r="X4" i="10" s="1"/>
  <c r="Y4" i="10" s="1"/>
  <c r="Z4" i="10" s="1"/>
  <c r="Q7" i="1" l="1"/>
  <c r="R7" i="1"/>
  <c r="Q8" i="1"/>
  <c r="R8" i="1"/>
</calcChain>
</file>

<file path=xl/sharedStrings.xml><?xml version="1.0" encoding="utf-8"?>
<sst xmlns="http://schemas.openxmlformats.org/spreadsheetml/2006/main" count="1308" uniqueCount="604">
  <si>
    <t>FOR INFORMATION</t>
  </si>
  <si>
    <t>Meeting</t>
  </si>
  <si>
    <t>Audit and Risk Committee</t>
  </si>
  <si>
    <t>Title</t>
  </si>
  <si>
    <t>Regional Strategic Risk Report</t>
  </si>
  <si>
    <t>Presented By</t>
  </si>
  <si>
    <t>Ronnie Gilmour, Deputy Principal for Professional Services</t>
  </si>
  <si>
    <t>Author/Contact</t>
  </si>
  <si>
    <t>Ronnie Gilmour, Deputy Principal for Professional Services, New College Lanarkshire</t>
  </si>
  <si>
    <t>Date Presented</t>
  </si>
  <si>
    <t>Appendices Attached</t>
  </si>
  <si>
    <t>Disclosable under FOISA</t>
  </si>
  <si>
    <t>No</t>
  </si>
  <si>
    <t>1. Purpose</t>
  </si>
  <si>
    <t>To advise the Audit and Risk Committee of strategic risks in the Lanarkshire region.</t>
  </si>
  <si>
    <t>2. Background</t>
  </si>
  <si>
    <t>The Regional Strategic Risk Register is a matrix which lists and ranks all identified risks and the results of their analysis, evaluation and treatment. The Register is a live document that is regularly reviewed and updated to respond to changing strategic environments.</t>
  </si>
  <si>
    <t>3. Detail</t>
  </si>
  <si>
    <t>The attached report provides an assessment of the current regional stategic risks for the Lanarkshire region.  The report also contains the Regional Business Plan Risk Register.</t>
  </si>
  <si>
    <t>4. Benefits and Opportunities</t>
  </si>
  <si>
    <t>The benefit of the report is that all staff will be aware of the regional strategic risks.</t>
  </si>
  <si>
    <t>5. Strategic Implications</t>
  </si>
  <si>
    <t>Risk is analysed as the risk to the achievement of regional strategic objectives or Regional Outcome Agreement Outcomes.</t>
  </si>
  <si>
    <t>6. Risk</t>
  </si>
  <si>
    <t>There is no risk applicable to this report.</t>
  </si>
  <si>
    <t>7. Financial Implications</t>
  </si>
  <si>
    <t>There are no financial implications.</t>
  </si>
  <si>
    <t>8. Legal Implications</t>
  </si>
  <si>
    <t>There are no legal implications.</t>
  </si>
  <si>
    <t>9. Workforce Implications</t>
  </si>
  <si>
    <t>There are no workforce implications.</t>
  </si>
  <si>
    <t>10. Reputational Implications</t>
  </si>
  <si>
    <t>There are no reputational implications.</t>
  </si>
  <si>
    <t>11. Equalities Implications</t>
  </si>
  <si>
    <t>There are no equalities implications to this report.</t>
  </si>
  <si>
    <t>Conclusions/Recommendations</t>
  </si>
  <si>
    <r>
      <t>1.</t>
    </r>
    <r>
      <rPr>
        <sz val="11"/>
        <color theme="1"/>
        <rFont val="Calibri"/>
        <family val="2"/>
        <scheme val="minor"/>
      </rPr>
      <t xml:space="preserve"> Note the information contained within the report.</t>
    </r>
  </si>
  <si>
    <t>Contents:</t>
  </si>
  <si>
    <t>Regional Strategic Risk Register Summary</t>
  </si>
  <si>
    <t>Page 3</t>
  </si>
  <si>
    <t>Regional Strategic Risk Register  (A3 printed version available upon request)</t>
  </si>
  <si>
    <t>Page 4-6</t>
  </si>
  <si>
    <t>Regional Strategic Risk Appetite (Reference)</t>
  </si>
  <si>
    <t>Page 7</t>
  </si>
  <si>
    <t>Regional Strategic Risk Profile &amp; Scoring (Reference)</t>
  </si>
  <si>
    <t>Page 8</t>
  </si>
  <si>
    <t>Regional Business Plan Risk Register</t>
  </si>
  <si>
    <t xml:space="preserve">   </t>
  </si>
  <si>
    <t>Regional Business Plan Risk Profile &amp; Scoring (Reference)</t>
  </si>
  <si>
    <t>Page 10</t>
  </si>
  <si>
    <t>South Lanarkshire College Risk Register Summary</t>
  </si>
  <si>
    <t>Page 11</t>
  </si>
  <si>
    <t>Notes:</t>
  </si>
  <si>
    <r>
      <t>1. There are a total of 20 Strategic Risks logged as at Regional Strategic Risk Management Group (RSRMG) on 21 August 2024.</t>
    </r>
    <r>
      <rPr>
        <sz val="11"/>
        <color rgb="FF000000"/>
        <rFont val="Calibri"/>
        <family val="2"/>
      </rPr>
      <t xml:space="preserve"> </t>
    </r>
  </si>
  <si>
    <t>2. Risk Movements.</t>
  </si>
  <si>
    <t>There is no change to 18 risks.  Risk K - "Inability to maintain quality standards" moves DOWN to a residual risk score of 6 (from 8). Risk L  - "Failure to SFC Credit Targets" has been increased (residual risk up from 5 to 10) in response to uncertainty around recruitment and the impact of industrial action on the enrolment process. All other residual risks remain the same as per April 2024.  Whilst there is no change to residual risk, risks P (+4), T (+1) &amp; V (-6) have changed slightly.</t>
  </si>
  <si>
    <t>3. Two risks are above the committee's threshold level and therefore are subject to Control Action Planning. These are:</t>
  </si>
  <si>
    <r>
      <rPr>
        <b/>
        <sz val="11"/>
        <color rgb="FF000000"/>
        <rFont val="Calibri"/>
        <family val="2"/>
      </rPr>
      <t>a)</t>
    </r>
    <r>
      <rPr>
        <b/>
        <sz val="11"/>
        <color rgb="FF000000"/>
        <rFont val="Times New Roman"/>
        <family val="1"/>
      </rPr>
      <t> </t>
    </r>
    <r>
      <rPr>
        <sz val="11"/>
        <color rgb="FF000000"/>
        <rFont val="Times New Roman"/>
        <family val="1"/>
      </rPr>
      <t xml:space="preserve">     </t>
    </r>
    <r>
      <rPr>
        <sz val="11"/>
        <color rgb="FF000000"/>
        <rFont val="Calibri"/>
        <family val="2"/>
      </rPr>
      <t>Financial : "A" Unable to maintain operating budget while delivering high quality, relevant and responsive education -  very high (Above Amber [high] threshold</t>
    </r>
  </si>
  <si>
    <r>
      <rPr>
        <b/>
        <sz val="11"/>
        <rFont val="Calibri"/>
        <family val="2"/>
      </rPr>
      <t>b)</t>
    </r>
    <r>
      <rPr>
        <b/>
        <sz val="11"/>
        <rFont val="Times New Roman"/>
        <family val="1"/>
      </rPr>
      <t> </t>
    </r>
    <r>
      <rPr>
        <sz val="11"/>
        <rFont val="Times New Roman"/>
        <family val="1"/>
      </rPr>
      <t xml:space="preserve">     </t>
    </r>
    <r>
      <rPr>
        <sz val="11"/>
        <rFont val="Calibri"/>
        <family val="2"/>
      </rPr>
      <t xml:space="preserve">Financial: "D" Inability to secure appropriate levels of funding to respond to operational and strategic priorities - very high (Above Amber [high] threshold)    </t>
    </r>
  </si>
  <si>
    <t>4. SLC Risk register is attached</t>
  </si>
  <si>
    <t>a) There are a total of 16 risks logged - 1 more than April 2024.
b) 5 risks have moved UP (2,3,5,12 and 15)and 2 risks have moved DOWN (10 and 11)                                                                                                                                                                                                                                                                             c) The remaining 9 risks remain the same as the April 2024 register.</t>
  </si>
  <si>
    <t>5. Escalation of Risks</t>
  </si>
  <si>
    <t>None</t>
  </si>
  <si>
    <t>6. Under observation / analysis</t>
  </si>
  <si>
    <t xml:space="preserve">a) Global Supply Chain Issues have improved over the past few months (including ICT equipment and components) but we will keep monitoring this risk.  We are continuously monitoring of the costs of gas and electricity.  We continue to work on our Carbon management and sustainability plan.                                                                                                                                      b) For Risk S - while our ongoing costs are very much and will continue to be, legal ones, these costs equate to around 30% of our overall expenditure to date on the cladding system.
</t>
  </si>
  <si>
    <t>REGIONAL STRATEGIC RISK REGISTER SUMMARY</t>
  </si>
  <si>
    <t>RISK DEFINITION</t>
  </si>
  <si>
    <t>RISK</t>
  </si>
  <si>
    <t>RESIDUAL RISK</t>
  </si>
  <si>
    <t>APPETITE</t>
  </si>
  <si>
    <t>Risk</t>
  </si>
  <si>
    <t>L</t>
  </si>
  <si>
    <t>I</t>
  </si>
  <si>
    <t>Total</t>
  </si>
  <si>
    <t>Consequences</t>
  </si>
  <si>
    <t>Mitigation</t>
  </si>
  <si>
    <t>Risk Appetite Threshold</t>
  </si>
  <si>
    <t>Trend</t>
  </si>
  <si>
    <t>Control Action Plan?     (Y/N)</t>
  </si>
  <si>
    <t>=</t>
  </si>
  <si>
    <t>N</t>
  </si>
  <si>
    <t>V</t>
  </si>
  <si>
    <t>3.4; 2.6; 4.7</t>
  </si>
  <si>
    <t>Failure to hold and manage personal data appropriately in compliance with the requirements of the General Data Protection Regulations (GDPR).</t>
  </si>
  <si>
    <t>GOVERNANCE</t>
  </si>
  <si>
    <t>REGIONAL STRATEGIC RISK REGISTER</t>
  </si>
  <si>
    <t>REFERENCE</t>
  </si>
  <si>
    <t>RISK APPETITE</t>
  </si>
  <si>
    <t>RISK SCORE</t>
  </si>
  <si>
    <t>RISK TREATMENT</t>
  </si>
  <si>
    <t>RESIDUAL RISK SCORE</t>
  </si>
  <si>
    <t>CRITICAL RISK ACTION</t>
  </si>
  <si>
    <t>RISK OWNER</t>
  </si>
  <si>
    <t>Originating Reference</t>
  </si>
  <si>
    <t>Rank</t>
  </si>
  <si>
    <t>Ref to Regional Strategy</t>
  </si>
  <si>
    <t>Risk Description &amp; Effect</t>
  </si>
  <si>
    <t>Associated Risk Categories</t>
  </si>
  <si>
    <t>Risk Appetite / Tolerance</t>
  </si>
  <si>
    <t>Likelihood</t>
  </si>
  <si>
    <t>Impact</t>
  </si>
  <si>
    <t>Risk Level</t>
  </si>
  <si>
    <t>Controls, Risk Mitigation and Monitoring Arrangements in Place Currently</t>
  </si>
  <si>
    <t>Control Action Planning</t>
  </si>
  <si>
    <t>Deadline</t>
  </si>
  <si>
    <r>
      <rPr>
        <b/>
        <sz val="12"/>
        <rFont val="Calibri"/>
        <family val="2"/>
        <scheme val="minor"/>
      </rPr>
      <t>Risk Owner</t>
    </r>
    <r>
      <rPr>
        <sz val="12"/>
        <rFont val="Calibri"/>
        <family val="2"/>
        <scheme val="minor"/>
      </rPr>
      <t xml:space="preserve">                                                             </t>
    </r>
    <r>
      <rPr>
        <b/>
        <sz val="12"/>
        <rFont val="Calibri"/>
        <family val="2"/>
        <scheme val="minor"/>
      </rPr>
      <t xml:space="preserve">CAP Owner                                       </t>
    </r>
    <r>
      <rPr>
        <sz val="12"/>
        <color rgb="FFFF0000"/>
        <rFont val="Calibri"/>
        <family val="2"/>
        <scheme val="minor"/>
      </rPr>
      <t xml:space="preserve">   </t>
    </r>
    <r>
      <rPr>
        <b/>
        <sz val="12"/>
        <color rgb="FF000000"/>
        <rFont val="Calibri"/>
        <family val="2"/>
        <scheme val="minor"/>
      </rPr>
      <t xml:space="preserve">Reporting                  </t>
    </r>
  </si>
  <si>
    <t>Score</t>
  </si>
  <si>
    <t>FINANCIAL</t>
  </si>
  <si>
    <t>A</t>
  </si>
  <si>
    <t>2.6; 3.4; 4.2; 4.3</t>
  </si>
  <si>
    <r>
      <t xml:space="preserve">Unable to maintain operating budget while delivering high quality, relevant and responsive education.                           </t>
    </r>
    <r>
      <rPr>
        <sz val="11"/>
        <color theme="1"/>
        <rFont val="Calibri"/>
        <family val="2"/>
        <scheme val="minor"/>
      </rPr>
      <t xml:space="preserve">SG and SFC Funding cuts; inflation; utilities costs, reducing student numbers.
Change in the value of a credit / rurality allocation; Effect of national pay bargaining being contrary with Regional model /affordability ;
; Exposure to unidentified liabilities resulting in financial/reputational loss;
Unable to deliver planned level of efficient learner activity ;
Customer / learner dissatisfaction ; Perceived reputational damage;                             
                                                                                                                                                                                                                                                                                     </t>
    </r>
    <r>
      <rPr>
        <b/>
        <sz val="11"/>
        <color theme="1"/>
        <rFont val="Calibri"/>
        <family val="2"/>
        <scheme val="minor"/>
      </rPr>
      <t xml:space="preserve">                                                                                                                                                              </t>
    </r>
  </si>
  <si>
    <t xml:space="preserve">Productivity                                                   Student experience                                                Reputational                                                                   </t>
  </si>
  <si>
    <r>
      <rPr>
        <b/>
        <sz val="12"/>
        <rFont val="Calibri"/>
        <family val="2"/>
        <scheme val="minor"/>
      </rPr>
      <t>Rating:</t>
    </r>
    <r>
      <rPr>
        <sz val="12"/>
        <rFont val="Calibri"/>
        <family val="2"/>
        <scheme val="minor"/>
      </rPr>
      <t xml:space="preserve"> Manageable level of risk which requires Risk Control Measures to be put in place to reduce exposure.                                                                                                                                                                                                                                        </t>
    </r>
    <r>
      <rPr>
        <b/>
        <sz val="12"/>
        <rFont val="Calibri"/>
        <family val="2"/>
        <scheme val="minor"/>
      </rPr>
      <t xml:space="preserve">Reporting: </t>
    </r>
    <r>
      <rPr>
        <sz val="12"/>
        <rFont val="Calibri"/>
        <family val="2"/>
        <scheme val="minor"/>
      </rPr>
      <t>Chair of the  Regional Strategic Risk Management Group and Audit Committee.</t>
    </r>
  </si>
  <si>
    <t>Optimise Credit and income stream cost control delivery;
Optimisation of staffing requirements in line with Strategic Aims and Operational Plans;
Continuous dialogue between executive, staff and the student body;
Implementation and monitoring of Regional Efficiencies (i.e. procurement);
Ongoing planning dialogue with SFC;
Lobbying through Principals’ and Chairs’ Forums;</t>
  </si>
  <si>
    <t>CAP required to reduce risk exposure.
Executive Board meeting regularly to
respond to the impact of the
funding cuts, inflation, the post-pandemic landscape and the related financial implications, particularly cash flow. Advice and guidance from various external bodies and agencies is considered and actions taken as appropriate. Revision of operational and financial outlook and implications. 
Sub‐committee of Executive Board set‐up and active.</t>
  </si>
  <si>
    <t>CAP initiated now ongoing and overall reviewed by Executive Board</t>
  </si>
  <si>
    <r>
      <rPr>
        <b/>
        <sz val="11"/>
        <rFont val="Calibri"/>
        <family val="2"/>
        <scheme val="minor"/>
      </rPr>
      <t xml:space="preserve">Risk Owner: </t>
    </r>
    <r>
      <rPr>
        <sz val="11"/>
        <rFont val="Calibri"/>
        <family val="2"/>
        <scheme val="minor"/>
      </rPr>
      <t xml:space="preserve">                             Chief Resources Officer (NCL) / Head of Finance (SLC)                          </t>
    </r>
    <r>
      <rPr>
        <b/>
        <sz val="11"/>
        <rFont val="Calibri"/>
        <family val="2"/>
        <scheme val="minor"/>
      </rPr>
      <t xml:space="preserve">CAP Owner:       </t>
    </r>
    <r>
      <rPr>
        <sz val="11"/>
        <rFont val="Calibri"/>
        <family val="2"/>
        <scheme val="minor"/>
      </rPr>
      <t xml:space="preserve">Exec Board (NCL)  </t>
    </r>
    <r>
      <rPr>
        <b/>
        <sz val="11"/>
        <rFont val="Calibri"/>
        <family val="2"/>
        <scheme val="minor"/>
      </rPr>
      <t xml:space="preserve">                                         Reporting:</t>
    </r>
    <r>
      <rPr>
        <sz val="11"/>
        <rFont val="Calibri"/>
        <family val="2"/>
        <scheme val="minor"/>
      </rPr>
      <t xml:space="preserve"> Principal  (NCL);  Chair (RSB).  </t>
    </r>
  </si>
  <si>
    <t>D</t>
  </si>
  <si>
    <r>
      <t xml:space="preserve">Inability to secure appropriate levels of funding to respond to operational &amp; strategic priorities.
</t>
    </r>
    <r>
      <rPr>
        <sz val="11"/>
        <color rgb="FF000000"/>
        <rFont val="Calibri (Body)"/>
      </rPr>
      <t>Business interruption; Failure to
invest in infrastructure &amp; technology; Inability to implement
a planned maintenance program;
Inability to perform reactive
maintenance; Unable to improve &amp;
increase access to High Quality L&amp;T
environments; Unable to provide fit for purpose environments; Learner &amp; Staff dissatisfaction;
Unable to fund increase or
decrease in workforce to deliver
operational and strategic priorities;
Unable to achieve non‐SFC income
targets due to post-pandemic economic landscape;
Unable to secure replacement
funding for Employability and FWDF Funds
from SFC; Unable
to realise savings from VS schemes.</t>
    </r>
  </si>
  <si>
    <t>Productivity                                                                      Environment                                                                                        Student experience                                                                        Technology</t>
  </si>
  <si>
    <t>Prioritise available funding to tackle statutory &amp; essential planned, preventative &amp; back‐log maintenance.
Utilise Procurement &amp; Budgeting policies to
ensure sound financial planning, monitoring &amp; control.
Work with stakeholders to ensure effective &amp; efficient targeting of investment in the built environment &amp; infrastructure.
Estates Strategy &amp; Operational Planning.
Scenario planning.</t>
  </si>
  <si>
    <t>CAP required to reduce risk exposure.
Advice and guidance from various external bodies and agencies is considered and actions taken as appropriate. Continue to liaise constructively with SFC and SG.</t>
  </si>
  <si>
    <r>
      <rPr>
        <b/>
        <sz val="11"/>
        <rFont val="Calibri (Body)"/>
      </rPr>
      <t xml:space="preserve">Risk Owner: </t>
    </r>
    <r>
      <rPr>
        <sz val="11"/>
        <rFont val="Calibri (Body)"/>
      </rPr>
      <t xml:space="preserve">                   Chief Resources Officer (NCL) /  Head of Finance (SLC)                 </t>
    </r>
    <r>
      <rPr>
        <b/>
        <sz val="11"/>
        <rFont val="Calibri (Body)"/>
      </rPr>
      <t xml:space="preserve">CAP Owner: </t>
    </r>
    <r>
      <rPr>
        <sz val="11"/>
        <rFont val="Calibri (Body)"/>
      </rPr>
      <t xml:space="preserve">Exec Board (NCL) </t>
    </r>
    <r>
      <rPr>
        <b/>
        <sz val="11"/>
        <rFont val="Calibri (Body)"/>
      </rPr>
      <t xml:space="preserve">                                          Reporting: </t>
    </r>
    <r>
      <rPr>
        <sz val="11"/>
        <rFont val="Calibri (Body)"/>
      </rPr>
      <t xml:space="preserve">Principal  (NCL);  Chair (RSB).  </t>
    </r>
  </si>
  <si>
    <t>B</t>
  </si>
  <si>
    <r>
      <rPr>
        <b/>
        <sz val="11"/>
        <color theme="1"/>
        <rFont val="Calibri"/>
        <family val="2"/>
        <scheme val="minor"/>
      </rPr>
      <t>Failure to manage budgets, processes and controls appropriately.</t>
    </r>
    <r>
      <rPr>
        <sz val="11"/>
        <color theme="1"/>
        <rFont val="Calibri"/>
        <family val="2"/>
        <scheme val="minor"/>
      </rPr>
      <t xml:space="preserve">
Lack of robust financial
control frameworks /
systems;
Lack of financial awareness
amongst managers ;
Inability to plan spending;
Inability to maintain cash
flow
Inefficiency / degradation of
service;
Lack of resources to meet
customer needs;
Increased need for internal &amp;
external audits;
Failure to comply with
financial legislation and
regulations for procurement.                              </t>
    </r>
  </si>
  <si>
    <t xml:space="preserve">Productivity                                                   Student experience                                                Reputational                                                                                               Governance                                                              </t>
  </si>
  <si>
    <t xml:space="preserve">Regional Financial Memorandum;
Budget processes;
College process, systems, effective training and review etc.                    </t>
  </si>
  <si>
    <t>N/A</t>
  </si>
  <si>
    <r>
      <rPr>
        <b/>
        <sz val="11"/>
        <color theme="1"/>
        <rFont val="Calibri"/>
        <family val="2"/>
        <scheme val="minor"/>
      </rPr>
      <t xml:space="preserve">Risk Owner: </t>
    </r>
    <r>
      <rPr>
        <sz val="11"/>
        <color theme="1"/>
        <rFont val="Calibri"/>
        <family val="2"/>
        <scheme val="minor"/>
      </rPr>
      <t xml:space="preserve">                             Chief Resources Officer (NCL) / Head of Finance (SLC)                     </t>
    </r>
    <r>
      <rPr>
        <b/>
        <sz val="11"/>
        <color theme="1"/>
        <rFont val="Calibri"/>
        <family val="2"/>
        <scheme val="minor"/>
      </rPr>
      <t>CAP Owner:</t>
    </r>
    <r>
      <rPr>
        <sz val="11"/>
        <color theme="1"/>
        <rFont val="Calibri"/>
        <family val="2"/>
        <scheme val="minor"/>
      </rPr>
      <t xml:space="preserve"> N/A                                           </t>
    </r>
    <r>
      <rPr>
        <b/>
        <sz val="11"/>
        <color theme="1"/>
        <rFont val="Calibri"/>
        <family val="2"/>
        <scheme val="minor"/>
      </rPr>
      <t>Reporting:</t>
    </r>
    <r>
      <rPr>
        <sz val="11"/>
        <color theme="1"/>
        <rFont val="Calibri"/>
        <family val="2"/>
        <scheme val="minor"/>
      </rPr>
      <t xml:space="preserve"> N/A         </t>
    </r>
  </si>
  <si>
    <t>C</t>
  </si>
  <si>
    <t xml:space="preserve">1.1; 1.6; 1.7; 3.3; </t>
  </si>
  <si>
    <r>
      <t xml:space="preserve">Inability to secure sufficient student support funding.
</t>
    </r>
    <r>
      <rPr>
        <sz val="12"/>
        <color theme="1"/>
        <rFont val="Calibri"/>
        <family val="2"/>
        <scheme val="minor"/>
      </rPr>
      <t>SFC student support grant is
insufficient;
Unable to deliver planned
level of learner activity;
Customer / learner
dissatisfaction;
Perceived reputational
damage.</t>
    </r>
  </si>
  <si>
    <t xml:space="preserve">Student experience                                                Reputational                                                                   </t>
  </si>
  <si>
    <t xml:space="preserve">Close management of delivery to target;
Continuous dialogue between executive, staff and the student body;
Authorisation to access cash by operating in deficit through the treatment of depreciation.
Working with the SFC to enable effective
utilisation of funds through virement.                                                                                                                                     </t>
  </si>
  <si>
    <t>Not Required at this time although
pressure on Discretionary Funding and pressure building due to reductions in funding levels</t>
  </si>
  <si>
    <r>
      <rPr>
        <b/>
        <sz val="12"/>
        <color theme="1"/>
        <rFont val="Calibri"/>
        <family val="2"/>
        <scheme val="minor"/>
      </rPr>
      <t xml:space="preserve">Risk Owner: </t>
    </r>
    <r>
      <rPr>
        <sz val="12"/>
        <color theme="1"/>
        <rFont val="Calibri"/>
        <family val="2"/>
        <scheme val="minor"/>
      </rPr>
      <t xml:space="preserve">                            Chief Rescources Officer (NCL) / Head of Finance (SLC)                            </t>
    </r>
    <r>
      <rPr>
        <b/>
        <sz val="12"/>
        <color theme="1"/>
        <rFont val="Calibri"/>
        <family val="2"/>
        <scheme val="minor"/>
      </rPr>
      <t>CAP Owner:</t>
    </r>
    <r>
      <rPr>
        <sz val="12"/>
        <color theme="1"/>
        <rFont val="Calibri"/>
        <family val="2"/>
        <scheme val="minor"/>
      </rPr>
      <t xml:space="preserve"> N/A                                           </t>
    </r>
    <r>
      <rPr>
        <b/>
        <sz val="12"/>
        <color theme="1"/>
        <rFont val="Calibri"/>
        <family val="2"/>
        <scheme val="minor"/>
      </rPr>
      <t>Reporting:</t>
    </r>
    <r>
      <rPr>
        <sz val="12"/>
        <color theme="1"/>
        <rFont val="Calibri"/>
        <family val="2"/>
        <scheme val="minor"/>
      </rPr>
      <t xml:space="preserve"> N/A         </t>
    </r>
  </si>
  <si>
    <t>S</t>
  </si>
  <si>
    <t xml:space="preserve">3.4; 4.5 </t>
  </si>
  <si>
    <r>
      <t>Failure of the external cladding system at the Motherwell Campus due to defects.</t>
    </r>
    <r>
      <rPr>
        <sz val="11"/>
        <color theme="1"/>
        <rFont val="Calibri"/>
        <family val="2"/>
        <scheme val="minor"/>
      </rPr>
      <t xml:space="preserve">
NCL liable for costs of repair
and all legal fees.
Physical harm to building
users.
Partial or full closure of
teaching &amp; workshop blocks.
Financial impact / loss.
Compensation claims /
litigation.
Failure to prove defects
liability sits wholly or
partially with construction
contractor.
NCL liable in full or in part for
financial cost of
replacement/rectification.
Failure to prove defects</t>
    </r>
  </si>
  <si>
    <t>Environmental
Reputational
Student experience
Compliance
Social</t>
  </si>
  <si>
    <t xml:space="preserve">Install debris netting to safeguard buidling users.
Regular inspection and testing of cladding
system by specialist contractors to determine ongoing safety &amp; integrity and take actions where necessary.
Engaged with Legal representatives (Lawyers and QC) with expertise in the field of construction law together with appointing construction material expert witnesses to assess defect issues
and provide guidance on NCL exposure with a view to taking any necessary legal actions to defend NCL’s position/provide for a suitable
outcome.                                                                    Scaffolding removed from exit routes on recommendation of Scottish Fire &amp; Rescue as durability and safety of netting is maintained.  Main netting will require new ropes and anchors by summer 2024 and this is a normal replacement part of this temporary installation.
</t>
  </si>
  <si>
    <t>Not Required at this time in terms of
making the building safe. Risk increasing of financial exposure as NCL continues to protect its exposure through legal means.</t>
  </si>
  <si>
    <r>
      <rPr>
        <b/>
        <sz val="11"/>
        <color theme="1"/>
        <rFont val="Calibri"/>
        <family val="2"/>
        <scheme val="minor"/>
      </rPr>
      <t xml:space="preserve">Risk Owner: </t>
    </r>
    <r>
      <rPr>
        <sz val="11"/>
        <color theme="1"/>
        <rFont val="Calibri"/>
        <family val="2"/>
        <scheme val="minor"/>
      </rPr>
      <t xml:space="preserve">                             Chief Resources Officer / Deputy Principal for PS (NCL)                                   </t>
    </r>
    <r>
      <rPr>
        <b/>
        <sz val="11"/>
        <color theme="1"/>
        <rFont val="Calibri"/>
        <family val="2"/>
        <scheme val="minor"/>
      </rPr>
      <t>CAP Owner:</t>
    </r>
    <r>
      <rPr>
        <sz val="11"/>
        <color theme="1"/>
        <rFont val="Calibri"/>
        <family val="2"/>
        <scheme val="minor"/>
      </rPr>
      <t xml:space="preserve"> N/A                                           </t>
    </r>
    <r>
      <rPr>
        <b/>
        <sz val="11"/>
        <color theme="1"/>
        <rFont val="Calibri"/>
        <family val="2"/>
        <scheme val="minor"/>
      </rPr>
      <t>Reporting:</t>
    </r>
    <r>
      <rPr>
        <sz val="11"/>
        <color theme="1"/>
        <rFont val="Calibri"/>
        <family val="2"/>
        <scheme val="minor"/>
      </rPr>
      <t xml:space="preserve"> N/A         </t>
    </r>
  </si>
  <si>
    <t>W</t>
  </si>
  <si>
    <t>3.4; 4.5</t>
  </si>
  <si>
    <r>
      <rPr>
        <b/>
        <sz val="11"/>
        <color theme="1"/>
        <rFont val="Calibri"/>
        <family val="2"/>
        <scheme val="minor"/>
      </rPr>
      <t>Failure to adequately heat/light College buildings due to increase in energy costs.</t>
    </r>
    <r>
      <rPr>
        <sz val="11"/>
        <color theme="1"/>
        <rFont val="Calibri"/>
        <family val="2"/>
        <scheme val="minor"/>
      </rPr>
      <t xml:space="preserve">                                                  Potential increase of almost 250% in Gas prices and 42% increase
in Electricity prices. Inability
to provide heat and light in
areas of the College. Inability
to provide food/drinks for
students.</t>
    </r>
  </si>
  <si>
    <t>Environmental
Reputational
Student experience
Social</t>
  </si>
  <si>
    <t>Approach SFC for additional funding to cover increased energy costs.                             Establish a SLWG to devise and implement an Energy Savings Plan for the College to reduce energy usage.
Potential diversion of capital maintenance
funding into revenue  SLWG Energy Management meeting every two weeks during the winter months. 
Initiatives to reduce energy consumption developing with increased involvement and communications.   Utility costs remain high, however, consumption is slightly lower and further rises in costs are not expected during the current year.  Some lighting types are now discontinued and replacement with LED is being progressed.</t>
  </si>
  <si>
    <r>
      <rPr>
        <b/>
        <sz val="11"/>
        <color theme="1"/>
        <rFont val="Calibri"/>
        <family val="2"/>
        <scheme val="minor"/>
      </rPr>
      <t xml:space="preserve">Risk Owner: </t>
    </r>
    <r>
      <rPr>
        <sz val="11"/>
        <color theme="1"/>
        <rFont val="Calibri"/>
        <family val="2"/>
        <scheme val="minor"/>
      </rPr>
      <t xml:space="preserve">                             Chief Resourses Officer/Head of Estates (NCL) / Head of Finance (SLC)                                      </t>
    </r>
    <r>
      <rPr>
        <b/>
        <sz val="11"/>
        <color theme="1"/>
        <rFont val="Calibri"/>
        <family val="2"/>
        <scheme val="minor"/>
      </rPr>
      <t>CAP Owner:</t>
    </r>
    <r>
      <rPr>
        <sz val="11"/>
        <color theme="1"/>
        <rFont val="Calibri"/>
        <family val="2"/>
        <scheme val="minor"/>
      </rPr>
      <t xml:space="preserve"> N/A                                           </t>
    </r>
    <r>
      <rPr>
        <b/>
        <sz val="11"/>
        <color theme="1"/>
        <rFont val="Calibri"/>
        <family val="2"/>
        <scheme val="minor"/>
      </rPr>
      <t>Reporting:</t>
    </r>
    <r>
      <rPr>
        <sz val="11"/>
        <color theme="1"/>
        <rFont val="Calibri"/>
        <family val="2"/>
        <scheme val="minor"/>
      </rPr>
      <t xml:space="preserve"> N/A         </t>
    </r>
  </si>
  <si>
    <t>TECHNOLOGY</t>
  </si>
  <si>
    <t>P</t>
  </si>
  <si>
    <t>4.6; 4.7</t>
  </si>
  <si>
    <r>
      <t xml:space="preserve">Loss of data or ICT service due to cyber-attack.                                                                                                                                                                                                                                                                                                                                                                                                                                                                     </t>
    </r>
    <r>
      <rPr>
        <sz val="12"/>
        <color theme="1"/>
        <rFont val="Calibri"/>
        <family val="2"/>
        <scheme val="minor"/>
      </rPr>
      <t>Limited or no access to ICT.  
Public facing website ‘hijacked’ and altered.
Deletion of data.  
Data leak due to theft.  
Loss of trust with key stakeholders.  
Negative publicity.</t>
    </r>
    <r>
      <rPr>
        <b/>
        <sz val="12"/>
        <color theme="1"/>
        <rFont val="Calibri"/>
        <family val="2"/>
        <scheme val="minor"/>
      </rPr>
      <t xml:space="preserve">
</t>
    </r>
  </si>
  <si>
    <t xml:space="preserve">Compliance                                                Governance                                  Reputational                                                 Productivity                                              Environmental                                    Social                                                      Student experience                                      Financial                                           International development                                                                         Technology                                               Change                                                                                                                                                                                                                                                                                                     </t>
  </si>
  <si>
    <r>
      <rPr>
        <b/>
        <sz val="12"/>
        <rFont val="Calibri"/>
        <family val="2"/>
        <scheme val="minor"/>
      </rPr>
      <t>Rating:</t>
    </r>
    <r>
      <rPr>
        <sz val="12"/>
        <rFont val="Calibri"/>
        <family val="2"/>
        <scheme val="minor"/>
      </rPr>
      <t xml:space="preserve"> Manageable level of risk which requires Risk Control Measures to be put in place to reduce exposure.                                                                                                                                                                                                                                        Reporting: Chair of the  Regional Strategic Risk Management Group and Audit Committee.</t>
    </r>
  </si>
  <si>
    <t>Data backup and recovery procedure.
System mirroring, resilience and failover for critical internal systems.
Hardware and software monitoring and filtering.
ICT system controls for authorised access.
Multi-Factor Authentication for Staff and Admin accounts.
Location based access controls.
Firewall traffic blocking based on geographic location.
Microsoft Azure Password Protection.
JANET network monitoring.
Anti-Virus scanning and vulnerability scans.
Monthly external penetration testing on key public facing systems.
Externally hosted services.
Proactive monitoring of potential threats.
Staff phishing awareness and training campaign.
ICT staff cyber-security CPD.
Simulated breech attack testing.
Cyber-security standards accreditation. Jisc DDos Foundation Plus Service to protect against Denial of Service attacks.
Conduct a review of the use of USB removable storage media devices.
Plan to implement data encryption on Staff laptops.
Several points of good practice identified in the recent cyber security internal audit.</t>
  </si>
  <si>
    <r>
      <rPr>
        <b/>
        <sz val="12"/>
        <color theme="1"/>
        <rFont val="Calibri"/>
        <family val="2"/>
        <scheme val="minor"/>
      </rPr>
      <t xml:space="preserve">Risk Owner: </t>
    </r>
    <r>
      <rPr>
        <sz val="12"/>
        <color theme="1"/>
        <rFont val="Calibri"/>
        <family val="2"/>
        <scheme val="minor"/>
      </rPr>
      <t xml:space="preserve">                   Head of ICT Support Services (NCL)                  </t>
    </r>
    <r>
      <rPr>
        <b/>
        <sz val="12"/>
        <color theme="1"/>
        <rFont val="Calibri"/>
        <family val="2"/>
        <scheme val="minor"/>
      </rPr>
      <t>CAP Owner:</t>
    </r>
    <r>
      <rPr>
        <sz val="12"/>
        <color theme="1"/>
        <rFont val="Calibri"/>
        <family val="2"/>
        <scheme val="minor"/>
      </rPr>
      <t xml:space="preserve"> N/A                                           </t>
    </r>
    <r>
      <rPr>
        <b/>
        <sz val="12"/>
        <color theme="1"/>
        <rFont val="Calibri"/>
        <family val="2"/>
        <scheme val="minor"/>
      </rPr>
      <t>Reporting:</t>
    </r>
    <r>
      <rPr>
        <sz val="12"/>
        <color theme="1"/>
        <rFont val="Calibri"/>
        <family val="2"/>
        <scheme val="minor"/>
      </rPr>
      <t xml:space="preserve"> N/A   </t>
    </r>
  </si>
  <si>
    <t>Risk Score UP 4 (no change to residual score)</t>
  </si>
  <si>
    <t>O</t>
  </si>
  <si>
    <t xml:space="preserve">4.3; 4.6; 4.7 </t>
  </si>
  <si>
    <r>
      <t xml:space="preserve">Inability to invest in the development of management systems, technology and the necessary level of iCT support staff required to adequately support and maintain them                                                                       </t>
    </r>
    <r>
      <rPr>
        <sz val="12"/>
        <color theme="1"/>
        <rFont val="Calibri"/>
        <family val="2"/>
        <scheme val="minor"/>
      </rPr>
      <t>Student expectations of technology are not met.                                                                 Service provision stagnates.                                                                     Computer hardware / software not fit for purpose.                                                         Reliance on internal expertise to develop management systems.                                                                                Inability to meet future reporting &amp; monitoring requirements due to ageing technology.</t>
    </r>
    <r>
      <rPr>
        <b/>
        <sz val="12"/>
        <color theme="1"/>
        <rFont val="Calibri"/>
        <family val="2"/>
        <scheme val="minor"/>
      </rPr>
      <t xml:space="preserve">  </t>
    </r>
    <r>
      <rPr>
        <sz val="12"/>
        <color theme="1"/>
        <rFont val="Calibri"/>
        <family val="2"/>
        <scheme val="minor"/>
      </rPr>
      <t>Inability to recover from a cyber-attack.  Lack of capacity to deliver services.  Insufficient capacity to deliver futre service improvement projects.  Reliance on key personnel.  Succession planning.</t>
    </r>
  </si>
  <si>
    <t xml:space="preserve">Financial                                                                            Change                                                                         Productivity                                            Student experience                                                Reputational                                                                  Compliance                                              Technology                                                                                    </t>
  </si>
  <si>
    <t>Upgrade the server, storage and backup infrastructure; Upgrade 55 x classroom audio visual display panels (2nd year of a 3 year programme); Implement Microsoft Teams telephony; Upgrade student computers in the open learning areas (200 x PCs); Upgrade College servers to Windows Server 2022; Provide hybrid teaching room and Clevertouch panel for staff development academy to facilitate staff training.</t>
  </si>
  <si>
    <r>
      <rPr>
        <b/>
        <sz val="12"/>
        <color rgb="FF000000"/>
        <rFont val="Calibri"/>
        <family val="2"/>
      </rPr>
      <t xml:space="preserve">Risk Owner: </t>
    </r>
    <r>
      <rPr>
        <sz val="12"/>
        <color rgb="FF000000"/>
        <rFont val="Calibri"/>
        <family val="2"/>
      </rPr>
      <t xml:space="preserve">                   Deputy Principal for PS &amp; Head of ICT Support Services (NCL)                  </t>
    </r>
    <r>
      <rPr>
        <b/>
        <sz val="12"/>
        <color rgb="FF000000"/>
        <rFont val="Calibri"/>
        <family val="2"/>
      </rPr>
      <t>CAP Owner:</t>
    </r>
    <r>
      <rPr>
        <sz val="12"/>
        <color rgb="FF000000"/>
        <rFont val="Calibri"/>
        <family val="2"/>
      </rPr>
      <t xml:space="preserve"> N/A                                           </t>
    </r>
    <r>
      <rPr>
        <b/>
        <sz val="12"/>
        <color rgb="FF000000"/>
        <rFont val="Calibri"/>
        <family val="2"/>
      </rPr>
      <t>Reporting:</t>
    </r>
    <r>
      <rPr>
        <sz val="12"/>
        <color rgb="FF000000"/>
        <rFont val="Calibri"/>
        <family val="2"/>
      </rPr>
      <t xml:space="preserve"> N/A   </t>
    </r>
  </si>
  <si>
    <t>CHANGE</t>
  </si>
  <si>
    <t>K</t>
  </si>
  <si>
    <t>1.1; 3.1; 3.2</t>
  </si>
  <si>
    <r>
      <t xml:space="preserve">Inability to maintain quality standards.                             </t>
    </r>
    <r>
      <rPr>
        <sz val="12"/>
        <color theme="1"/>
        <rFont val="Calibri"/>
        <family val="2"/>
        <scheme val="minor"/>
      </rPr>
      <t xml:space="preserve">Failure of External Audit/Inspection                                         Inability to meet awarding body quality assurance requirements.                                                                                                                     Reduction in Learner Retention and Success indicators                                                                                                                Learner dissatisfaction                                                                               Decrease in morale and motivation
                                                              </t>
    </r>
  </si>
  <si>
    <t xml:space="preserve">Student experience                                                Reputational                                                                                                        </t>
  </si>
  <si>
    <r>
      <rPr>
        <b/>
        <sz val="12"/>
        <rFont val="Calibri"/>
        <family val="2"/>
        <scheme val="minor"/>
      </rPr>
      <t>Rating:</t>
    </r>
    <r>
      <rPr>
        <sz val="12"/>
        <rFont val="Calibri"/>
        <family val="2"/>
        <scheme val="minor"/>
      </rPr>
      <t xml:space="preserve"> Manageable level of risk which requires Risk Control Measures to be put in place to reduce exposure.                                                                                                                                                                                                                                        </t>
    </r>
    <r>
      <rPr>
        <b/>
        <sz val="12"/>
        <rFont val="Calibri"/>
        <family val="2"/>
        <scheme val="minor"/>
      </rPr>
      <t>Repor</t>
    </r>
    <r>
      <rPr>
        <sz val="12"/>
        <rFont val="Calibri"/>
        <family val="2"/>
        <scheme val="minor"/>
      </rPr>
      <t>ting: Chair of the  Regional Strategic Risk Management Group and Audit Committee.</t>
    </r>
  </si>
  <si>
    <t xml:space="preserve">Completed Review and updating of Quality Policies and Procedures within the Quality Team (Aug 24). Policies and Procedures across the rest of the College are now mostly complete and on the Register. A number of quality evaluation processes are in place: Audit scrutiny by Internal Audit Teams, Spotlight on Quality, Spotlight on Curriculum, Course Curriculum Evaluation incorporating Course Curriculum KPI meetings. Monitoring of learner perceptions through surveys and focus groups. Embedding of Quality Officers with Departments. Highly successful SQA Systems Verification visit October 2023. 
                                                                                                                                                                                    </t>
  </si>
  <si>
    <r>
      <rPr>
        <b/>
        <sz val="12"/>
        <color theme="1"/>
        <rFont val="Calibri"/>
        <family val="2"/>
        <scheme val="minor"/>
      </rPr>
      <t xml:space="preserve">Risk Owner: </t>
    </r>
    <r>
      <rPr>
        <sz val="12"/>
        <color theme="1"/>
        <rFont val="Calibri"/>
        <family val="2"/>
        <scheme val="minor"/>
      </rPr>
      <t xml:space="preserve">                  Assistant Registrar (Quality) (NCL)                           </t>
    </r>
    <r>
      <rPr>
        <b/>
        <sz val="12"/>
        <color theme="1"/>
        <rFont val="Calibri"/>
        <family val="2"/>
        <scheme val="minor"/>
      </rPr>
      <t>CAP Owner:</t>
    </r>
    <r>
      <rPr>
        <sz val="12"/>
        <color theme="1"/>
        <rFont val="Calibri"/>
        <family val="2"/>
        <scheme val="minor"/>
      </rPr>
      <t xml:space="preserve"> N/A                                           </t>
    </r>
    <r>
      <rPr>
        <b/>
        <sz val="12"/>
        <color theme="1"/>
        <rFont val="Calibri"/>
        <family val="2"/>
        <scheme val="minor"/>
      </rPr>
      <t>Reporting:</t>
    </r>
    <r>
      <rPr>
        <sz val="12"/>
        <color theme="1"/>
        <rFont val="Calibri"/>
        <family val="2"/>
        <scheme val="minor"/>
      </rPr>
      <t xml:space="preserve"> N/A   </t>
    </r>
  </si>
  <si>
    <t>Residual Risk Reduced to 6.</t>
  </si>
  <si>
    <t>F</t>
  </si>
  <si>
    <t>1.3; 1.4; 2.4</t>
  </si>
  <si>
    <r>
      <t xml:space="preserve">Local authority curriculum delivery variations with related funding/credit, structural and strategic implications.                                                                                                                                                                                                                                                                                                                                                                     </t>
    </r>
    <r>
      <rPr>
        <sz val="12"/>
        <color theme="1"/>
        <rFont val="Calibri"/>
        <family val="2"/>
        <scheme val="minor"/>
      </rPr>
      <t>Loss of sources of funding;                                                                          Inability to deliver schools and DYW objectives;                                            Inability to deliver community projects in partnership.
Reduction in demand for Foundation Apprenticeships.
Reduction in the offering of schools activity from Local Authority impacts on College ability to deliver SFC Credit targets.</t>
    </r>
  </si>
  <si>
    <t xml:space="preserve">Financial                                              Student experience                                                Reputational                                                                                                        </t>
  </si>
  <si>
    <t xml:space="preserve">   Changes to funding sources, No One Left Behind and UK Shared Prosperity Funds-allocation of funding is via a local commissioning and grant approach. NCL has secured £75k of NOLB funding under NLC’s 23/24.  SLC will put their NOLB funding opportunities out to procurement and we currently await further information.
In AY22/23 we received £7k of funding to support delivery of activity under Multiply.  A further £22k is forecast for AY23/24.  Additional funding from UKSPF to further progress the SMART Hub Lanarkshire initiative has been secured (£300k).
A further £40,911 of funding was secured under the AY22/23 FWDF with delivery continuing to December 2023.  As the FWDF has ceased, the local authority will no longer contribute as a levy payer.  This may have an impact on the local authority using this resource to support staff development.
There is a strong Schools College Partnership offering learning opportunities to circa 1000 school pupils in AY 23/24 from North and South Lanarkshire Council 
The newly approved Community Education Strategy and the Employer Engagement Strategy is informing how funds can be allocated to address employer and community needs – opportunities relating to the digital campus are also being progressed. 
NCL will continue to review its portfolio, offering to identify opportunities to support engagement with the Local Authority through the provision of short programmes. An increase in LA demand for programmes requiring SSSC registration has been identified and work is underway to accommodate this.   
Changes to funding sources, No One Left Behind and UK Shared Prosperity Funds-allocation of funding is via a local commissioning and grant approach. NCL has secured £75k of NOLB funding under NLC’s 23/24.  SLC will put their NOLB funding opportunities out to procurement and we currently await further information.</t>
  </si>
  <si>
    <r>
      <rPr>
        <b/>
        <sz val="12"/>
        <color theme="1"/>
        <rFont val="Calibri"/>
        <family val="2"/>
        <scheme val="minor"/>
      </rPr>
      <t xml:space="preserve">Risk Owner: </t>
    </r>
    <r>
      <rPr>
        <sz val="12"/>
        <color theme="1"/>
        <rFont val="Calibri"/>
        <family val="2"/>
        <scheme val="minor"/>
      </rPr>
      <t xml:space="preserve">                   Assistant Principal (Education &amp; Student Success) (NCL) /  Head of Finance (SLC)       </t>
    </r>
    <r>
      <rPr>
        <b/>
        <sz val="12"/>
        <color theme="1"/>
        <rFont val="Calibri"/>
        <family val="2"/>
        <scheme val="minor"/>
      </rPr>
      <t>CAP Owner:</t>
    </r>
    <r>
      <rPr>
        <sz val="12"/>
        <color theme="1"/>
        <rFont val="Calibri"/>
        <family val="2"/>
        <scheme val="minor"/>
      </rPr>
      <t xml:space="preserve"> N/A                                           </t>
    </r>
    <r>
      <rPr>
        <b/>
        <sz val="12"/>
        <color theme="1"/>
        <rFont val="Calibri"/>
        <family val="2"/>
        <scheme val="minor"/>
      </rPr>
      <t>Reporting:</t>
    </r>
    <r>
      <rPr>
        <sz val="12"/>
        <color theme="1"/>
        <rFont val="Calibri"/>
        <family val="2"/>
        <scheme val="minor"/>
      </rPr>
      <t xml:space="preserve"> N/A   </t>
    </r>
  </si>
  <si>
    <t>PRODUCTIVITY</t>
  </si>
  <si>
    <t>H</t>
  </si>
  <si>
    <t xml:space="preserve">1.1; 3.1; 3.3; 4.3; </t>
  </si>
  <si>
    <r>
      <t xml:space="preserve">Failure to deliver SFC Credit targets                                                                                                                                                                                                                                                                                                                                                                                                                                                                                                                                                                                                                                                                                                                                                                                                                                                                                        </t>
    </r>
    <r>
      <rPr>
        <sz val="12"/>
        <rFont val="Calibri"/>
        <family val="2"/>
        <scheme val="minor"/>
      </rPr>
      <t xml:space="preserve">
                                                                                                                                                                                                  Loss of funding  from public sources;                                                   Loss of reputation  from  customer, learner, stakeholder, partner perspective;                                                                 Staff jobs at risk;                                                                                                    Deterioration of staff morale and positive organisation culture;                                                                                             Deterioration of individual staff and team Performance.</t>
    </r>
  </si>
  <si>
    <t xml:space="preserve">Financial                                              Student experience                                                Reputational                                                            Social                                                        </t>
  </si>
  <si>
    <t>Rating: Acceptable level of risk exposure subject to regular Targeted Monitoring. Risk Control Measures may be required in support of active monitoring                                                                                                                                Reporting: Regional Strategy Risk Management Group / Executive Board.</t>
  </si>
  <si>
    <t>Lanarkshire Regional Strategy;                                                             Regional Strategic Risk Management Strategy &amp; Framework;                                                          Lanarkshire Regional Outcome Agreement;                                                Online performance monitoring system;                                                                          RSB Committee monitoring;                                                                College planning frameworks;                                                                     College performance management frameworks.
 Work with partners across Lanarkshire to support staff training;</t>
  </si>
  <si>
    <r>
      <rPr>
        <b/>
        <sz val="12"/>
        <rFont val="Calibri"/>
        <family val="2"/>
        <scheme val="minor"/>
      </rPr>
      <t xml:space="preserve">CAP required to reduce risk exposure from  Amber (High) to yellow (medium)  </t>
    </r>
    <r>
      <rPr>
        <sz val="12"/>
        <rFont val="Calibri"/>
        <family val="2"/>
        <scheme val="minor"/>
      </rPr>
      <t xml:space="preserve">                                        Direct engagement with SFC, and monitored regularly through ROA Manager.  
Alternative options for additional Credit delivery.
Establish Credit &amp; Performance Monitoring Group</t>
    </r>
  </si>
  <si>
    <t>CAP initiated now ongoing and reviewed quarterly by RSRMG</t>
  </si>
  <si>
    <r>
      <rPr>
        <b/>
        <sz val="12"/>
        <color rgb="FF000000"/>
        <rFont val="Calibri"/>
        <family val="2"/>
      </rPr>
      <t>Risk Owner:</t>
    </r>
    <r>
      <rPr>
        <sz val="12"/>
        <color rgb="FF000000"/>
        <rFont val="Calibri"/>
        <family val="2"/>
      </rPr>
      <t xml:space="preserve">                    Deputy Principal for PS (NCL) /  DP (SLC) 
</t>
    </r>
    <r>
      <rPr>
        <b/>
        <sz val="12"/>
        <color rgb="FF000000"/>
        <rFont val="Calibri"/>
        <family val="2"/>
      </rPr>
      <t>CAP Owner:</t>
    </r>
    <r>
      <rPr>
        <sz val="12"/>
        <color rgb="FF000000"/>
        <rFont val="Calibri"/>
        <family val="2"/>
      </rPr>
      <t xml:space="preserve"> N/A                                 
</t>
    </r>
    <r>
      <rPr>
        <b/>
        <sz val="12"/>
        <color rgb="FF000000"/>
        <rFont val="Calibri"/>
        <family val="2"/>
      </rPr>
      <t>Reporting:</t>
    </r>
    <r>
      <rPr>
        <sz val="12"/>
        <color rgb="FF000000"/>
        <rFont val="Calibri"/>
        <family val="2"/>
      </rPr>
      <t xml:space="preserve"> N/A</t>
    </r>
  </si>
  <si>
    <t>Risk Level increased to 10 - under constant review</t>
  </si>
  <si>
    <t>2.3; 2.5; 2.6; 3.5</t>
  </si>
  <si>
    <r>
      <rPr>
        <b/>
        <sz val="12"/>
        <color rgb="FF000000"/>
        <rFont val="Calibri"/>
        <family val="2"/>
      </rPr>
      <t xml:space="preserve">Inability to invest in staff development to meet future strategic needs.  </t>
    </r>
    <r>
      <rPr>
        <sz val="12"/>
        <color rgb="FF000000"/>
        <rFont val="Calibri"/>
        <family val="2"/>
      </rPr>
      <t xml:space="preserve">  Unable to achieve individual and institutional aspirations and success.                                                                                  Loss of reputation for having skilled staff.  Decrease in morale and motivation.                                                    Inability to maintain and facilitate added value activities via teaching staff remission 
Through NCL’s Staff Development a workforce needs analysis is planned to identify opportunities to upskill staff and expose staff talent. In addition, challenges and barriers towards achieving CPD and CPD priorities to meet the needs of the organisation will be identified. This research will inform NCL of future investment and the importance of supporting protected time for staff development  </t>
    </r>
  </si>
  <si>
    <t xml:space="preserve">Student experience                                                Reputational                                                            Social                                                        </t>
  </si>
  <si>
    <t>Changes to funding sources, No One Left Behind and UK Shared Prosperity Funds-allocation of funding is via a local commissioning and grant approach. NCL has secured £75k of NOLB funding under NLC’s 23/24.  SLC will put their NOLB funding opportunities out to procurement and we currently await further information.
In AY22/23 we received £7k of funding to support delivery of activity under Multiply.  A further £22k is forecast for AY23/24.  Additional funding from UKSPF to further progress the SMART Hub Lanarkshire initiative has been secured (£300k).
There is a strong Schools College Partnership offering learning opportunities to circa 1000 school pupils in AY 23/24 from North and South Lanarkshire Council 
The newly approved Community Education Strategy and the Employer Engagement Strategy is informing how funds can be allocated to address employer and community needs – opportunities relating to the Learning Well are also being progressed. 
NCL will continue to review its portfolio, offering to identify opportunities to support engagement with the Local Authority through the provision of short programmes. 
Changes to funding sources, No One Left Behind and UK Shared Prosperity Funds-allocation of funding is via a local commissioning and grant approach. NCL has secured £75k of NOLB funding under NLC’s 23/24.  SLC will put their NOLB funding opportunities out to procurement and we currently await further information.</t>
  </si>
  <si>
    <r>
      <rPr>
        <b/>
        <sz val="12"/>
        <color rgb="FF000000"/>
        <rFont val="Calibri"/>
        <family val="2"/>
      </rPr>
      <t xml:space="preserve">Risk Owner: </t>
    </r>
    <r>
      <rPr>
        <sz val="12"/>
        <color rgb="FF000000"/>
        <rFont val="Calibri"/>
        <family val="2"/>
      </rPr>
      <t xml:space="preserve">                   Dean for Learning &amp; Teaching (NCL) </t>
    </r>
    <r>
      <rPr>
        <b/>
        <sz val="12"/>
        <color rgb="FF000000"/>
        <rFont val="Calibri"/>
        <family val="2"/>
      </rPr>
      <t>CAP Owner:</t>
    </r>
    <r>
      <rPr>
        <sz val="12"/>
        <color rgb="FF000000"/>
        <rFont val="Calibri"/>
        <family val="2"/>
      </rPr>
      <t xml:space="preserve"> N/A                                           </t>
    </r>
    <r>
      <rPr>
        <b/>
        <sz val="12"/>
        <color rgb="FF000000"/>
        <rFont val="Calibri"/>
        <family val="2"/>
      </rPr>
      <t>Reporting:</t>
    </r>
    <r>
      <rPr>
        <sz val="12"/>
        <color rgb="FF000000"/>
        <rFont val="Calibri"/>
        <family val="2"/>
      </rPr>
      <t xml:space="preserve"> N/A   </t>
    </r>
  </si>
  <si>
    <t>ENVIRONMENTAL</t>
  </si>
  <si>
    <t>M</t>
  </si>
  <si>
    <t>3.4; 4.5; 4.6; 4.7</t>
  </si>
  <si>
    <r>
      <t xml:space="preserve">Catastrophic loss of building, infrastructure or utilities.
</t>
    </r>
    <r>
      <rPr>
        <sz val="12"/>
        <color theme="1"/>
        <rFont val="Calibri"/>
        <family val="2"/>
        <scheme val="minor"/>
      </rPr>
      <t xml:space="preserve">Potential College shut down.                                                                         Loss of access to key assets.  </t>
    </r>
    <r>
      <rPr>
        <b/>
        <sz val="12"/>
        <color theme="1"/>
        <rFont val="Calibri"/>
        <family val="2"/>
        <scheme val="minor"/>
      </rPr>
      <t xml:space="preserve">                                                             </t>
    </r>
    <r>
      <rPr>
        <sz val="12"/>
        <color theme="1"/>
        <rFont val="Calibri"/>
        <family val="2"/>
        <scheme val="minor"/>
      </rPr>
      <t xml:space="preserve">Disatisfied Learners, customers, staff.  </t>
    </r>
    <r>
      <rPr>
        <b/>
        <sz val="12"/>
        <color theme="1"/>
        <rFont val="Calibri"/>
        <family val="2"/>
        <scheme val="minor"/>
      </rPr>
      <t xml:space="preserve">                             </t>
    </r>
    <r>
      <rPr>
        <sz val="12"/>
        <color theme="1"/>
        <rFont val="Calibri"/>
        <family val="2"/>
        <scheme val="minor"/>
      </rPr>
      <t>Disruption to timetables and loss of continuity.                                                                                             Financial impact / loss.                                                                                 Compensation claims / litigation.                                                              Fines/penalties.</t>
    </r>
  </si>
  <si>
    <t xml:space="preserve">Financial
Reputational
Productivity
Student experience
Compliance
Social
Technology
International development
Change                     </t>
  </si>
  <si>
    <t xml:space="preserve">ICT provisions for remote working and delivery of teaching and learning.
Health &amp; Safety policy and procedures.                                           Insurance.                                                                                                 Risk management and risk assessments.
Communications plan.
Statutory inspection and general maintenance of buildings.
Scenario planning.
UK Government and Scottish Government advice.
Awarding body advice.
Remote delivery of learning and teaching.  </t>
  </si>
  <si>
    <r>
      <rPr>
        <b/>
        <sz val="12"/>
        <color theme="1"/>
        <rFont val="Calibri"/>
        <family val="2"/>
        <scheme val="minor"/>
      </rPr>
      <t xml:space="preserve">Risk Owner: </t>
    </r>
    <r>
      <rPr>
        <sz val="12"/>
        <color theme="1"/>
        <rFont val="Calibri"/>
        <family val="2"/>
        <scheme val="minor"/>
      </rPr>
      <t xml:space="preserve">                   Head of Estates (NCL)                           </t>
    </r>
    <r>
      <rPr>
        <b/>
        <sz val="12"/>
        <color theme="1"/>
        <rFont val="Calibri"/>
        <family val="2"/>
        <scheme val="minor"/>
      </rPr>
      <t>CAP Owner:</t>
    </r>
    <r>
      <rPr>
        <sz val="12"/>
        <color theme="1"/>
        <rFont val="Calibri"/>
        <family val="2"/>
        <scheme val="minor"/>
      </rPr>
      <t xml:space="preserve"> N/A                                           </t>
    </r>
    <r>
      <rPr>
        <b/>
        <sz val="12"/>
        <color theme="1"/>
        <rFont val="Calibri"/>
        <family val="2"/>
        <scheme val="minor"/>
      </rPr>
      <t>Reporting:</t>
    </r>
    <r>
      <rPr>
        <sz val="12"/>
        <color theme="1"/>
        <rFont val="Calibri"/>
        <family val="2"/>
        <scheme val="minor"/>
      </rPr>
      <t xml:space="preserve"> N/A   </t>
    </r>
  </si>
  <si>
    <t>T</t>
  </si>
  <si>
    <t>1.1; 1.2; 1.4; 1.5; 2.6; 3.3; 3.5</t>
  </si>
  <si>
    <r>
      <t xml:space="preserve">Disruption to College business due to epidemic/pandemic.
</t>
    </r>
    <r>
      <rPr>
        <sz val="12"/>
        <color theme="1"/>
        <rFont val="Calibri"/>
        <family val="2"/>
        <scheme val="minor"/>
      </rPr>
      <t>Closure of campuses.
National or regional 'lockdown' restriction measures.
Disruption to learning and teaching.
Disruption to student examinations.
Possible loss of life.
Inability to access on-site resources (e.g. ICT, student portfolios)
Unable to fulfil activity targets (e.g. Credits, commercial, SDS)
Loss of income.
Disruption to student recruitment.</t>
    </r>
  </si>
  <si>
    <t>Financial
Reputational
Productivity
Student experience
Compliance
Social
Technology
International development
Change</t>
  </si>
  <si>
    <t>The college has robust plans in place following the COVID19 pandemic that could be implemented quickly should the need arise in the future.</t>
  </si>
  <si>
    <r>
      <rPr>
        <b/>
        <sz val="12"/>
        <color theme="1"/>
        <rFont val="Calibri"/>
        <family val="2"/>
        <scheme val="minor"/>
      </rPr>
      <t xml:space="preserve">Risk Owner: </t>
    </r>
    <r>
      <rPr>
        <sz val="12"/>
        <color theme="1"/>
        <rFont val="Calibri"/>
        <family val="2"/>
        <scheme val="minor"/>
      </rPr>
      <t xml:space="preserve">                   Assistant Registrar - Health, Safety &amp; Wellbeing (NCL)              </t>
    </r>
    <r>
      <rPr>
        <b/>
        <sz val="12"/>
        <color theme="1"/>
        <rFont val="Calibri"/>
        <family val="2"/>
        <scheme val="minor"/>
      </rPr>
      <t>CAP Owner:</t>
    </r>
    <r>
      <rPr>
        <sz val="12"/>
        <color theme="1"/>
        <rFont val="Calibri"/>
        <family val="2"/>
        <scheme val="minor"/>
      </rPr>
      <t xml:space="preserve">          Exec Board (NCL)                                           </t>
    </r>
    <r>
      <rPr>
        <b/>
        <sz val="12"/>
        <color theme="1"/>
        <rFont val="Calibri"/>
        <family val="2"/>
        <scheme val="minor"/>
      </rPr>
      <t>Reporting:</t>
    </r>
    <r>
      <rPr>
        <sz val="12"/>
        <color theme="1"/>
        <rFont val="Calibri"/>
        <family val="2"/>
        <scheme val="minor"/>
      </rPr>
      <t xml:space="preserve"> Principal  (NCL);  Chair (RSB).  </t>
    </r>
  </si>
  <si>
    <t>Risk Score increased from 3 to 4, no change to residual risk score - updated to refer to all pandemics/epidemics</t>
  </si>
  <si>
    <t>X</t>
  </si>
  <si>
    <t>Risk of power failure to College buildings; power failure to infrastucture supporting the College; power failure to student/staff homes.</t>
  </si>
  <si>
    <t>Financial                                       Student experience                     Reputational                                Social                                       Technology</t>
  </si>
  <si>
    <t xml:space="preserve">Planned Maintenance Programme
Statutory Fixed Wiring Testing (EICR)
Authorised Access to equipment and switchgear
Robust procurement and supply partnerships (Energy)
On campus ancillary back up power for essential services
Retained contractors for reactive and planned maintenance worksMotherwell and Cumbernauld have UPS batteries for the servers but these are only capable of providing power for 20 – 30 minutes. Motherwell and Coatbridge also have UPS units in place but again, these are only capable of sustaining power for around 15mins to half an hour and there main purpose is to protect the equipment from surges
On-site technical support and management
Regular planned contractor maintenance visits scheduling and monitoring
BEMS (Building and Energy Management Systems) across all areas. Individual UPS back up on some systems (Fire, Intruder, Emergency Lights), which are for data loss protection and 30mins duration.  Financial increases in energy unit price is expected to remain the same during 2024 and does pose additional risks.  Financial increases in energy unit price is expected to remain the same during 2024 and does pose additional risks.
</t>
  </si>
  <si>
    <r>
      <rPr>
        <b/>
        <sz val="12"/>
        <color rgb="FF000000"/>
        <rFont val="Calibri"/>
        <family val="2"/>
      </rPr>
      <t xml:space="preserve">Risk Owner: </t>
    </r>
    <r>
      <rPr>
        <sz val="12"/>
        <color rgb="FF000000"/>
        <rFont val="Calibri"/>
        <family val="2"/>
      </rPr>
      <t xml:space="preserve">                   Deputy Principal for PS, Head of ICT Support Services, Head of Estates (NCL)              </t>
    </r>
    <r>
      <rPr>
        <b/>
        <sz val="12"/>
        <color rgb="FF000000"/>
        <rFont val="Calibri"/>
        <family val="2"/>
      </rPr>
      <t>CAP Owner:</t>
    </r>
    <r>
      <rPr>
        <sz val="12"/>
        <color rgb="FF000000"/>
        <rFont val="Calibri"/>
        <family val="2"/>
      </rPr>
      <t xml:space="preserve">          Exec Board (NCL)                                           </t>
    </r>
    <r>
      <rPr>
        <b/>
        <sz val="12"/>
        <color rgb="FF000000"/>
        <rFont val="Calibri"/>
        <family val="2"/>
      </rPr>
      <t>Reporting:</t>
    </r>
    <r>
      <rPr>
        <sz val="12"/>
        <color rgb="FF000000"/>
        <rFont val="Calibri"/>
        <family val="2"/>
      </rPr>
      <t xml:space="preserve"> Principal  (NCL);  Chair (RSB).  </t>
    </r>
  </si>
  <si>
    <t>SOCIAL</t>
  </si>
  <si>
    <t>E</t>
  </si>
  <si>
    <t>1.2; 1.3; 1.4; 2.4</t>
  </si>
  <si>
    <r>
      <rPr>
        <b/>
        <sz val="12"/>
        <rFont val="Calibri"/>
        <family val="2"/>
        <scheme val="minor"/>
      </rPr>
      <t xml:space="preserve">Breakdown in positive relationships with stakeholders.                               </t>
    </r>
    <r>
      <rPr>
        <sz val="12"/>
        <rFont val="Calibri"/>
        <family val="2"/>
        <scheme val="minor"/>
      </rPr>
      <t xml:space="preserve">                                                                                                                                                                                                                                                                                                                                                                                                                                                                                                           Loss of strong relationships with key stakeholders e.g. North Lanarkshire Council, East Dunbartonshire Council, Education Scotland, Scottish Funding Council;                                                                 Reduction in Learner recruitment;                                                                           Loss of commercial business;                                                                       Loss of funding / financial income;                                                         Impact on individual staff and team perceptions caused by pressures associated with the implementation of change.</t>
    </r>
  </si>
  <si>
    <t>Rating: Acceptable level of risk exposure subject to regular Targeted Monitoring. Risk Control Measures may be required in support of active monitoring                                                                                                                                Reporting: Risk Management Group / Executive Board.</t>
  </si>
  <si>
    <t>Implement effective Internal and External Communications Strategy;                                                               Use of MyNCL to provide good communication with students.           Proactive monitoring of customer, learner, stakeholder, and partner perceptions;                                       Utilisation of PR expertise;                                                              
Regular meetings with trade unions.
At NCL, a review of Professional Services is underway.  Split into 4 phases, with phase 1 nearing completion, there has been much management time spent communicating with staff and trade unions, which has helped with positive engagement.</t>
  </si>
  <si>
    <r>
      <rPr>
        <b/>
        <sz val="12"/>
        <rFont val="Calibri"/>
        <family val="2"/>
        <scheme val="minor"/>
      </rPr>
      <t xml:space="preserve">Risk Owner: </t>
    </r>
    <r>
      <rPr>
        <sz val="12"/>
        <rFont val="Calibri"/>
        <family val="2"/>
        <scheme val="minor"/>
      </rPr>
      <t xml:space="preserve">                   College Registrar (NCL) / </t>
    </r>
    <r>
      <rPr>
        <sz val="12"/>
        <color theme="1"/>
        <rFont val="Calibri"/>
        <family val="2"/>
        <scheme val="minor"/>
      </rPr>
      <t xml:space="preserve"> DP (SLC) </t>
    </r>
    <r>
      <rPr>
        <sz val="12"/>
        <rFont val="Calibri"/>
        <family val="2"/>
        <scheme val="minor"/>
      </rPr>
      <t xml:space="preserve"> (SLC)                           </t>
    </r>
    <r>
      <rPr>
        <b/>
        <sz val="12"/>
        <rFont val="Calibri"/>
        <family val="2"/>
        <scheme val="minor"/>
      </rPr>
      <t>CAP Owner:</t>
    </r>
    <r>
      <rPr>
        <sz val="12"/>
        <rFont val="Calibri"/>
        <family val="2"/>
        <scheme val="minor"/>
      </rPr>
      <t xml:space="preserve"> N/A                                           </t>
    </r>
    <r>
      <rPr>
        <b/>
        <sz val="12"/>
        <rFont val="Calibri"/>
        <family val="2"/>
        <scheme val="minor"/>
      </rPr>
      <t>Reporting:</t>
    </r>
    <r>
      <rPr>
        <sz val="12"/>
        <rFont val="Calibri"/>
        <family val="2"/>
        <scheme val="minor"/>
      </rPr>
      <t xml:space="preserve"> N/A   </t>
    </r>
  </si>
  <si>
    <t>STUDENT EXPERIENCE</t>
  </si>
  <si>
    <t>1.1; 3.1; 3.2; 3.3; 4.2</t>
  </si>
  <si>
    <r>
      <rPr>
        <b/>
        <sz val="12"/>
        <color rgb="FF000000"/>
        <rFont val="Calibri"/>
        <family val="2"/>
        <scheme val="minor"/>
      </rPr>
      <t xml:space="preserve">Failure to maintain and improve students retention and achievement.          </t>
    </r>
    <r>
      <rPr>
        <sz val="12"/>
        <color rgb="FF000000"/>
        <rFont val="Calibri"/>
        <family val="2"/>
        <scheme val="minor"/>
      </rPr>
      <t xml:space="preserve">                                                                                  Poor early retention  resulting in low PIs and subsequent funding implications.                                                                                                          Low Pi's impacting on reduced numbers of students progressing to next level of study and students progressing into                                                                                               employment                                                                                                                 Damage to  reputation within the sector and industry.
Deferral of students due to industrial action, results in a negative impact on  student performance.</t>
    </r>
  </si>
  <si>
    <t xml:space="preserve">Financial                                                                                         Reputational                                                            Social                                                        </t>
  </si>
  <si>
    <t xml:space="preserve">NCL can report an improvement in KPIs at FEFT, FEPT and HEFT programmes for AY 2022/23, this has been a result of the following measures to mitigate against withdrawal and attainment: -
•	An Education Strategy which provides a framework for staff to refresh their focus on transforming the curriculum. 
•	Campaigns- Getting to Know You, Be Well to Do Well, and Be Financially Fit
•	SCQF levelled units to improve retention‐ Professional Practice, Unit Writing, Being Resilient, and Integration of Assessment.  
A robust retention strategy with a focus on improving recruitment, retention, attainment and progression
•	Staff Development Strategy  
Course Curriculum Evaluation Procedure maximising the student voice
•	Invested in a different approach to student induction this includes team building exercises to enhance student engagement and provide a settling in period for students.  
•	Engagement in a Spotlight on Curriculum improve KPIs resulting in action planning and You said we did opportunities 
•	Action planning where there are low performing programmes -Plan, Do Study and Act 
•	Personalisation of learning supported by QR Codes 
•	Revision to Evaluation of Learning and Teaching 
An employer engagement strategy to increase placement experience and opportunities for students, staff and employer engagement in curriculum design 
NCLs L&amp;T group using evidence‐based research to inform innovation in L&amp;T, feedback and assessment. 
Provided opportunities for students to carry out end of unit evaluations to improve KPIs.  </t>
  </si>
  <si>
    <t xml:space="preserve">CAP required to reduce risk exposure from  Amber (High) to yellow (medium)                                     Establishment of Strategy Prioritisation group of the EB; A range of action plans being established at College  and departmental level (NCL).  Use of SFC Sustainability funding to ensure deferral activity is minimised.  Heads of Department and Heads of Professional Services have completed their self-evaluation, and operational plans focusing on strategy 2025 
An action plan is in place to address areas for improvement- this will be presented to Education Scotland at the Progress review visit in December 22.  </t>
  </si>
  <si>
    <r>
      <rPr>
        <b/>
        <sz val="12"/>
        <color theme="1"/>
        <rFont val="Calibri"/>
        <family val="2"/>
        <scheme val="minor"/>
      </rPr>
      <t xml:space="preserve">Risk Owner: </t>
    </r>
    <r>
      <rPr>
        <sz val="12"/>
        <color theme="1"/>
        <rFont val="Calibri"/>
        <family val="2"/>
        <scheme val="minor"/>
      </rPr>
      <t xml:space="preserve">                   Assistant Principal (Education &amp; Student Success) (NCL)                                      </t>
    </r>
    <r>
      <rPr>
        <b/>
        <sz val="12"/>
        <color theme="1"/>
        <rFont val="Calibri"/>
        <family val="2"/>
        <scheme val="minor"/>
      </rPr>
      <t>CAP Owner:</t>
    </r>
    <r>
      <rPr>
        <sz val="12"/>
        <color theme="1"/>
        <rFont val="Calibri"/>
        <family val="2"/>
        <scheme val="minor"/>
      </rPr>
      <t xml:space="preserve"> Assistant Principal (Education &amp; Student Success) (NCL)                                          </t>
    </r>
    <r>
      <rPr>
        <b/>
        <sz val="12"/>
        <color theme="1"/>
        <rFont val="Calibri"/>
        <family val="2"/>
        <scheme val="minor"/>
      </rPr>
      <t>Reporting:</t>
    </r>
    <r>
      <rPr>
        <sz val="12"/>
        <color theme="1"/>
        <rFont val="Calibri"/>
        <family val="2"/>
        <scheme val="minor"/>
      </rPr>
      <t xml:space="preserve"> Principal  (NCL);  Chair (RSB). </t>
    </r>
  </si>
  <si>
    <t>COMPLIANCE</t>
  </si>
  <si>
    <t>G</t>
  </si>
  <si>
    <t>2.6; 3.4; 4.2; 4.1; 4.3</t>
  </si>
  <si>
    <r>
      <t xml:space="preserve">Failure of adherence to the Financial Memorandum and associated legislative requirements as  Regional Strategic Body  with Regional Fundable Status.                                                                                                                                                                                                                                     </t>
    </r>
    <r>
      <rPr>
        <sz val="12"/>
        <color indexed="8"/>
        <rFont val="Calibri"/>
        <family val="2"/>
        <scheme val="minor"/>
      </rPr>
      <t>Scottish Government / SFC pressure</t>
    </r>
    <r>
      <rPr>
        <b/>
        <sz val="12"/>
        <color indexed="8"/>
        <rFont val="Calibri"/>
        <family val="2"/>
        <scheme val="minor"/>
      </rPr>
      <t xml:space="preserve">                                                </t>
    </r>
    <r>
      <rPr>
        <sz val="12"/>
        <color indexed="8"/>
        <rFont val="Calibri"/>
        <family val="2"/>
        <scheme val="minor"/>
      </rPr>
      <t xml:space="preserve">Breach of the Lanarkshire Order.                                                           Failure of adherence to the Financial Memorandum    </t>
    </r>
    <r>
      <rPr>
        <b/>
        <sz val="12"/>
        <color indexed="8"/>
        <rFont val="Calibri"/>
        <family val="2"/>
        <scheme val="minor"/>
      </rPr>
      <t xml:space="preserve">                                                                      </t>
    </r>
    <r>
      <rPr>
        <sz val="12"/>
        <color indexed="8"/>
        <rFont val="Calibri"/>
        <family val="2"/>
        <scheme val="minor"/>
      </rPr>
      <t>Additional compliance burdens placed upon Lanarkshire Board / SLC BoM.                                                                             Additional compliance burdens placed upon Regional College staff.                                                                                                                                   Damaged relationship between Regional College and Assigned College.                                                                                            Loss of reputation.</t>
    </r>
  </si>
  <si>
    <t xml:space="preserve">Productivity                                                                               Reputational                                                                                               Governance                                                              </t>
  </si>
  <si>
    <t>Rating: Acceptable level of risk subject to regular Routine Monitoring.                                                                                                                                                                                                 Reporting: Regional Strategy Risk Management Group Risk Management Group / Executive Board.</t>
  </si>
  <si>
    <r>
      <rPr>
        <sz val="12"/>
        <color theme="1"/>
        <rFont val="Calibri"/>
        <family val="2"/>
        <scheme val="minor"/>
      </rPr>
      <t xml:space="preserve">Financial Memorandum between the RSB and SL College.                                                                                                                Presentation of SLC Board papers to the RSB.   </t>
    </r>
    <r>
      <rPr>
        <sz val="12"/>
        <color rgb="FF00B050"/>
        <rFont val="Calibri"/>
        <family val="2"/>
        <scheme val="minor"/>
      </rPr>
      <t xml:space="preserve">                         </t>
    </r>
    <r>
      <rPr>
        <sz val="12"/>
        <color indexed="8"/>
        <rFont val="Calibri"/>
        <family val="2"/>
        <scheme val="minor"/>
      </rPr>
      <t xml:space="preserve">                                                                                           Alignment of key strategies and policies - Regional College and Assigned College.                                                                                                                    Lanarkshire Board / SLC BoM and Committees'   Terms of Reference;                                                                                      Audit and Risk Committee and Finance Committee monitoring;                                                         Independent, internal audit;                                                                  SFC Review;                                                                                       Processes around distribution of cash between Regional College and Assigned College fully embedded.                                                                                                 </t>
    </r>
    <r>
      <rPr>
        <sz val="12"/>
        <color theme="1"/>
        <rFont val="Calibri"/>
        <family val="2"/>
        <scheme val="minor"/>
      </rPr>
      <t xml:space="preserve">Internal auditors have a brief to undertake a specific internal audit review of Regional Governance  </t>
    </r>
    <r>
      <rPr>
        <b/>
        <sz val="12"/>
        <color indexed="8"/>
        <rFont val="Calibri"/>
        <family val="2"/>
        <scheme val="minor"/>
      </rPr>
      <t xml:space="preserve">           </t>
    </r>
    <r>
      <rPr>
        <sz val="12"/>
        <color indexed="8"/>
        <rFont val="Calibri"/>
        <family val="2"/>
        <scheme val="minor"/>
      </rPr>
      <t xml:space="preserve">                                              </t>
    </r>
  </si>
  <si>
    <r>
      <rPr>
        <b/>
        <sz val="12"/>
        <rFont val="Calibri"/>
        <family val="2"/>
        <scheme val="minor"/>
      </rPr>
      <t xml:space="preserve">Risk Owner:    </t>
    </r>
    <r>
      <rPr>
        <sz val="12"/>
        <rFont val="Calibri"/>
        <family val="2"/>
        <scheme val="minor"/>
      </rPr>
      <t xml:space="preserve">                              Chief Financial Officer (NCL) / Head of Finance (SLC)                                </t>
    </r>
    <r>
      <rPr>
        <sz val="12"/>
        <color theme="1"/>
        <rFont val="Calibri"/>
        <family val="2"/>
        <scheme val="minor"/>
      </rPr>
      <t xml:space="preserve">       </t>
    </r>
    <r>
      <rPr>
        <sz val="12"/>
        <color rgb="FFFF0000"/>
        <rFont val="Calibri"/>
        <family val="2"/>
        <scheme val="minor"/>
      </rPr>
      <t xml:space="preserve">            </t>
    </r>
    <r>
      <rPr>
        <b/>
        <sz val="12"/>
        <color rgb="FF000000"/>
        <rFont val="Calibri"/>
        <family val="2"/>
        <scheme val="minor"/>
      </rPr>
      <t xml:space="preserve">Reporting:                   </t>
    </r>
    <r>
      <rPr>
        <sz val="12"/>
        <color rgb="FF000000"/>
        <rFont val="Calibri"/>
        <family val="2"/>
        <scheme val="minor"/>
      </rPr>
      <t>Principal  (NCL); Principal (SLC); Chair (RSB).</t>
    </r>
  </si>
  <si>
    <t>Failure to hold and manage personal data appropriately in compliance with the requirements of the UK General Data Protection Regulations (UKGDPR).</t>
  </si>
  <si>
    <t>Financial                 Reputational                   Compliance</t>
  </si>
  <si>
    <t>There are now only 3 outstanding recommendations being progressed as part of the Wylie &amp; Bisset Follow Up Audit carried out in August 2024.
The Information Governance Group has been established for two years, with regular reporting to the R&amp;GP committee, ensuring a constant level of senior oversight on compliance activities.
The Data Protection Training Module is now in its third year, significantly improving staff knowledge and awareness.  Engagement with the DPO on queries has also increased greatly.</t>
  </si>
  <si>
    <t>CAP required to ensure the recommendations are addressed.  These are (HIGH) policies and procedures, data sharing agreements and data cleansing exercise.  MEDIUM risks are: UKGDPR management oversight and board reporting, data subject rights, ICO accountability tracker, privacy notices and training.  Progress on the CAP will be reported on quarterly.</t>
  </si>
  <si>
    <t>CAP initiated now ongoing and reviewed quarterly</t>
  </si>
  <si>
    <r>
      <rPr>
        <b/>
        <sz val="12"/>
        <rFont val="Calibri"/>
        <family val="2"/>
        <scheme val="minor"/>
      </rPr>
      <t>Risk Owner:</t>
    </r>
    <r>
      <rPr>
        <sz val="12"/>
        <rFont val="Calibri"/>
        <family val="2"/>
        <scheme val="minor"/>
      </rPr>
      <t xml:space="preserve"> College Registrar; </t>
    </r>
    <r>
      <rPr>
        <b/>
        <sz val="12"/>
        <rFont val="Calibri"/>
        <family val="2"/>
        <scheme val="minor"/>
      </rPr>
      <t>CAP Owner:</t>
    </r>
    <r>
      <rPr>
        <sz val="12"/>
        <rFont val="Calibri"/>
        <family val="2"/>
        <scheme val="minor"/>
      </rPr>
      <t xml:space="preserve"> College Registrar; </t>
    </r>
    <r>
      <rPr>
        <b/>
        <sz val="12"/>
        <rFont val="Calibri"/>
        <family val="2"/>
        <scheme val="minor"/>
      </rPr>
      <t xml:space="preserve">Reporting: </t>
    </r>
    <r>
      <rPr>
        <sz val="12"/>
        <rFont val="Calibri"/>
        <family val="2"/>
        <scheme val="minor"/>
      </rPr>
      <t>College Registrar</t>
    </r>
  </si>
  <si>
    <t>Risk Score DOWN from 20 to 12. No change to residual risk</t>
  </si>
  <si>
    <t>J</t>
  </si>
  <si>
    <t>3.1; 3.2; 3.4; 4.1</t>
  </si>
  <si>
    <r>
      <t xml:space="preserve">Failure to establish and implement an effective regional governance model.                                                                                                                                                                                                                                                                                                                                                               </t>
    </r>
    <r>
      <rPr>
        <sz val="12"/>
        <color theme="1"/>
        <rFont val="Calibri"/>
        <family val="2"/>
        <scheme val="minor"/>
      </rPr>
      <t>Failure to meet SFC's expectations expressed in their "Governance checklist";                                                                     Failure of due diligence by the RSB / failure of good governance;</t>
    </r>
  </si>
  <si>
    <t xml:space="preserve">Financial                                                                                          Reputational                                                   Compliance                                                                                             </t>
  </si>
  <si>
    <t xml:space="preserve">Lanarkshire Board action plan in response to SFC's requirements for RSBs;                                                           Access to  CPD for regional board members;                                    Lanarkshire Regional Board's Committee monitoring and support framework.     SLC Goverance  Improvement Plan 2021 -22                                                                  </t>
  </si>
  <si>
    <t xml:space="preserve">Commissioned internal audit providers to cover Regional governance annually in their programme of work.         </t>
  </si>
  <si>
    <r>
      <rPr>
        <b/>
        <sz val="12"/>
        <color theme="1"/>
        <rFont val="Calibri"/>
        <family val="2"/>
        <scheme val="minor"/>
      </rPr>
      <t xml:space="preserve">Risk Owner: </t>
    </r>
    <r>
      <rPr>
        <sz val="12"/>
        <color theme="1"/>
        <rFont val="Calibri"/>
        <family val="2"/>
        <scheme val="minor"/>
      </rPr>
      <t xml:space="preserve">                   Deputy Principal (Students and Curricuculum) (NCL) /  DP (SLC)                                              </t>
    </r>
    <r>
      <rPr>
        <b/>
        <sz val="12"/>
        <color theme="1"/>
        <rFont val="Calibri"/>
        <family val="2"/>
        <scheme val="minor"/>
      </rPr>
      <t>CAP Owner:</t>
    </r>
    <r>
      <rPr>
        <sz val="12"/>
        <color theme="1"/>
        <rFont val="Calibri"/>
        <family val="2"/>
        <scheme val="minor"/>
      </rPr>
      <t xml:space="preserve">                          Chief Resources Officer (NCL) / Hof Finance (SLC)                     </t>
    </r>
    <r>
      <rPr>
        <b/>
        <sz val="12"/>
        <color theme="1"/>
        <rFont val="Calibri"/>
        <family val="2"/>
        <scheme val="minor"/>
      </rPr>
      <t xml:space="preserve">Reporting:  </t>
    </r>
    <r>
      <rPr>
        <sz val="12"/>
        <color theme="1"/>
        <rFont val="Calibri"/>
        <family val="2"/>
        <scheme val="minor"/>
      </rPr>
      <t xml:space="preserve">                 Principal  (NCL); Principal (SLC); Chair (RSB).</t>
    </r>
  </si>
  <si>
    <t>REGIONAL STRATEGIC RISK APPETITE</t>
  </si>
  <si>
    <t>Low</t>
  </si>
  <si>
    <t>Medium</t>
  </si>
  <si>
    <t>High</t>
  </si>
  <si>
    <t>Very High</t>
  </si>
  <si>
    <t xml:space="preserve">Compliance </t>
  </si>
  <si>
    <t>Governance</t>
  </si>
  <si>
    <r>
      <rPr>
        <b/>
        <sz val="12"/>
        <rFont val="Calibri"/>
        <family val="2"/>
        <scheme val="minor"/>
      </rPr>
      <t xml:space="preserve">Rating: </t>
    </r>
    <r>
      <rPr>
        <sz val="12"/>
        <rFont val="Calibri"/>
        <family val="2"/>
        <scheme val="minor"/>
      </rPr>
      <t xml:space="preserve">Acceptable level of risk subject to regular Routine Monitoring.                                                                                                                                                                                                 </t>
    </r>
    <r>
      <rPr>
        <b/>
        <sz val="12"/>
        <rFont val="Calibri"/>
        <family val="2"/>
        <scheme val="minor"/>
      </rPr>
      <t>Reporting</t>
    </r>
    <r>
      <rPr>
        <sz val="12"/>
        <rFont val="Calibri"/>
        <family val="2"/>
        <scheme val="minor"/>
      </rPr>
      <t>:  Regional Strategic Risk Management Group / Senior Management Team.</t>
    </r>
  </si>
  <si>
    <r>
      <rPr>
        <b/>
        <sz val="12"/>
        <rFont val="Calibri"/>
        <family val="2"/>
        <scheme val="minor"/>
      </rPr>
      <t>Rating</t>
    </r>
    <r>
      <rPr>
        <sz val="12"/>
        <rFont val="Calibri"/>
        <family val="2"/>
        <scheme val="minor"/>
      </rPr>
      <t xml:space="preserve">: Unacceptable level of risk exposure defined as an </t>
    </r>
    <r>
      <rPr>
        <b/>
        <sz val="12"/>
        <rFont val="Calibri"/>
        <family val="2"/>
        <scheme val="minor"/>
      </rPr>
      <t>extreme impact ris</t>
    </r>
    <r>
      <rPr>
        <sz val="12"/>
        <rFont val="Calibri"/>
        <family val="2"/>
        <scheme val="minor"/>
      </rPr>
      <t xml:space="preserve">k  that requires immediate </t>
    </r>
    <r>
      <rPr>
        <b/>
        <sz val="12"/>
        <rFont val="Calibri"/>
        <family val="2"/>
        <scheme val="minor"/>
      </rPr>
      <t>Additional Mitigation</t>
    </r>
    <r>
      <rPr>
        <sz val="12"/>
        <rFont val="Calibri"/>
        <family val="2"/>
        <scheme val="minor"/>
      </rPr>
      <t xml:space="preserve"> to include a</t>
    </r>
    <r>
      <rPr>
        <b/>
        <sz val="12"/>
        <rFont val="Calibri"/>
        <family val="2"/>
        <scheme val="minor"/>
      </rPr>
      <t xml:space="preserve"> Control Action Plan</t>
    </r>
    <r>
      <rPr>
        <sz val="12"/>
        <rFont val="Calibri"/>
        <family val="2"/>
        <scheme val="minor"/>
      </rPr>
      <t xml:space="preserve"> as well as Risk Control Measures to be applied.                                                                                                                                          </t>
    </r>
    <r>
      <rPr>
        <b/>
        <sz val="12"/>
        <rFont val="Calibri"/>
        <family val="2"/>
        <scheme val="minor"/>
      </rPr>
      <t xml:space="preserve">Reporting: </t>
    </r>
    <r>
      <rPr>
        <sz val="12"/>
        <rFont val="Calibri"/>
        <family val="2"/>
        <scheme val="minor"/>
      </rPr>
      <t>To Principals and RSB.</t>
    </r>
  </si>
  <si>
    <r>
      <rPr>
        <b/>
        <sz val="12"/>
        <rFont val="Calibri"/>
        <family val="2"/>
        <scheme val="minor"/>
      </rPr>
      <t xml:space="preserve">Rating: </t>
    </r>
    <r>
      <rPr>
        <sz val="12"/>
        <rFont val="Calibri"/>
        <family val="2"/>
        <scheme val="minor"/>
      </rPr>
      <t>Unacceptable level of risk exposure defined as an</t>
    </r>
    <r>
      <rPr>
        <b/>
        <sz val="12"/>
        <rFont val="Calibri"/>
        <family val="2"/>
        <scheme val="minor"/>
      </rPr>
      <t xml:space="preserve"> extreme impact risk  </t>
    </r>
    <r>
      <rPr>
        <sz val="12"/>
        <rFont val="Calibri"/>
        <family val="2"/>
        <scheme val="minor"/>
      </rPr>
      <t xml:space="preserve">that requires immediate </t>
    </r>
    <r>
      <rPr>
        <b/>
        <sz val="12"/>
        <rFont val="Calibri"/>
        <family val="2"/>
        <scheme val="minor"/>
      </rPr>
      <t>Additional Mitigation</t>
    </r>
    <r>
      <rPr>
        <sz val="12"/>
        <rFont val="Calibri"/>
        <family val="2"/>
        <scheme val="minor"/>
      </rPr>
      <t xml:space="preserve"> to include an</t>
    </r>
    <r>
      <rPr>
        <b/>
        <sz val="12"/>
        <rFont val="Calibri"/>
        <family val="2"/>
        <scheme val="minor"/>
      </rPr>
      <t xml:space="preserve"> Control Action Plan </t>
    </r>
    <r>
      <rPr>
        <sz val="12"/>
        <rFont val="Calibri"/>
        <family val="2"/>
        <scheme val="minor"/>
      </rPr>
      <t>as well as Risk Control Measures to be applied</t>
    </r>
    <r>
      <rPr>
        <b/>
        <sz val="12"/>
        <rFont val="Calibri"/>
        <family val="2"/>
        <scheme val="minor"/>
      </rPr>
      <t xml:space="preserve">.                                                                                                                                          Reporting: </t>
    </r>
    <r>
      <rPr>
        <sz val="12"/>
        <rFont val="Calibri"/>
        <family val="2"/>
        <scheme val="minor"/>
      </rPr>
      <t>To Principals and RSB.</t>
    </r>
  </si>
  <si>
    <r>
      <t xml:space="preserve">Rating: </t>
    </r>
    <r>
      <rPr>
        <sz val="12"/>
        <rFont val="Calibri"/>
        <family val="2"/>
        <scheme val="minor"/>
      </rPr>
      <t xml:space="preserve">Unacceptable level of risk exposure defined as an </t>
    </r>
    <r>
      <rPr>
        <b/>
        <sz val="12"/>
        <rFont val="Calibri"/>
        <family val="2"/>
        <scheme val="minor"/>
      </rPr>
      <t>extreme impact risk  t</t>
    </r>
    <r>
      <rPr>
        <sz val="12"/>
        <rFont val="Calibri"/>
        <family val="2"/>
        <scheme val="minor"/>
      </rPr>
      <t xml:space="preserve">hat requires immediate Additional Mitigation to include an </t>
    </r>
    <r>
      <rPr>
        <b/>
        <sz val="12"/>
        <rFont val="Calibri"/>
        <family val="2"/>
        <scheme val="minor"/>
      </rPr>
      <t xml:space="preserve">Control Action Plan </t>
    </r>
    <r>
      <rPr>
        <sz val="12"/>
        <rFont val="Calibri"/>
        <family val="2"/>
        <scheme val="minor"/>
      </rPr>
      <t xml:space="preserve">as well as Risk Control Measures to be applied.                                        </t>
    </r>
    <r>
      <rPr>
        <b/>
        <sz val="12"/>
        <rFont val="Calibri"/>
        <family val="2"/>
        <scheme val="minor"/>
      </rPr>
      <t xml:space="preserve">                                                                                                  Reporting: </t>
    </r>
    <r>
      <rPr>
        <sz val="12"/>
        <rFont val="Calibri"/>
        <family val="2"/>
        <scheme val="minor"/>
      </rPr>
      <t>To Principals and RSB.</t>
    </r>
  </si>
  <si>
    <t>Reputational</t>
  </si>
  <si>
    <t>Productivity</t>
  </si>
  <si>
    <t>Environmental</t>
  </si>
  <si>
    <t>Social</t>
  </si>
  <si>
    <t>Student experience</t>
  </si>
  <si>
    <r>
      <t xml:space="preserve">Rating: </t>
    </r>
    <r>
      <rPr>
        <sz val="12"/>
        <rFont val="Calibri"/>
        <family val="2"/>
        <scheme val="minor"/>
      </rPr>
      <t xml:space="preserve">Acceptable level of risk exposure subject to regular Targeted Monitoring. Risk Control Measures may be required in support of active monitoring    </t>
    </r>
    <r>
      <rPr>
        <b/>
        <sz val="12"/>
        <rFont val="Calibri"/>
        <family val="2"/>
        <scheme val="minor"/>
      </rPr>
      <t xml:space="preserve">                                                                                                                            Reporting: </t>
    </r>
    <r>
      <rPr>
        <sz val="12"/>
        <rFont val="Calibri"/>
        <family val="2"/>
        <scheme val="minor"/>
      </rPr>
      <t>Regional Strategic Risk Management Group / Senior Management Team.</t>
    </r>
  </si>
  <si>
    <r>
      <rPr>
        <b/>
        <sz val="12"/>
        <rFont val="Calibri"/>
        <family val="2"/>
        <scheme val="minor"/>
      </rPr>
      <t xml:space="preserve">Rating: </t>
    </r>
    <r>
      <rPr>
        <sz val="12"/>
        <rFont val="Calibri"/>
        <family val="2"/>
        <scheme val="minor"/>
      </rPr>
      <t>Unacceptable level of risk exposure defined as an</t>
    </r>
    <r>
      <rPr>
        <b/>
        <sz val="12"/>
        <rFont val="Calibri"/>
        <family val="2"/>
        <scheme val="minor"/>
      </rPr>
      <t xml:space="preserve"> extreme impact risk  t</t>
    </r>
    <r>
      <rPr>
        <sz val="12"/>
        <rFont val="Calibri"/>
        <family val="2"/>
        <scheme val="minor"/>
      </rPr>
      <t xml:space="preserve">hat requires immediate </t>
    </r>
    <r>
      <rPr>
        <b/>
        <sz val="12"/>
        <rFont val="Calibri"/>
        <family val="2"/>
        <scheme val="minor"/>
      </rPr>
      <t xml:space="preserve">Additional Mitigation </t>
    </r>
    <r>
      <rPr>
        <sz val="12"/>
        <rFont val="Calibri"/>
        <family val="2"/>
        <scheme val="minor"/>
      </rPr>
      <t xml:space="preserve">to include an </t>
    </r>
    <r>
      <rPr>
        <b/>
        <sz val="12"/>
        <rFont val="Calibri"/>
        <family val="2"/>
        <scheme val="minor"/>
      </rPr>
      <t xml:space="preserve">Control Action Plan </t>
    </r>
    <r>
      <rPr>
        <sz val="12"/>
        <rFont val="Calibri"/>
        <family val="2"/>
        <scheme val="minor"/>
      </rPr>
      <t>as well as Risk Control Measures to be applied.</t>
    </r>
    <r>
      <rPr>
        <b/>
        <sz val="12"/>
        <rFont val="Calibri"/>
        <family val="2"/>
        <scheme val="minor"/>
      </rPr>
      <t xml:space="preserve">                                                                                                                                          Reporting: </t>
    </r>
    <r>
      <rPr>
        <sz val="12"/>
        <rFont val="Calibri"/>
        <family val="2"/>
        <scheme val="minor"/>
      </rPr>
      <t>To Principals and RSB.</t>
    </r>
  </si>
  <si>
    <r>
      <t xml:space="preserve">Rating: </t>
    </r>
    <r>
      <rPr>
        <sz val="12"/>
        <rFont val="Calibri"/>
        <family val="2"/>
        <scheme val="minor"/>
      </rPr>
      <t xml:space="preserve">Unacceptable level of risk exposure defined as an </t>
    </r>
    <r>
      <rPr>
        <b/>
        <sz val="12"/>
        <rFont val="Calibri"/>
        <family val="2"/>
        <scheme val="minor"/>
      </rPr>
      <t xml:space="preserve">extreme impact risk  </t>
    </r>
    <r>
      <rPr>
        <sz val="12"/>
        <rFont val="Calibri"/>
        <family val="2"/>
        <scheme val="minor"/>
      </rPr>
      <t xml:space="preserve">that requires immediate Additional Mitigation to include a </t>
    </r>
    <r>
      <rPr>
        <b/>
        <sz val="12"/>
        <rFont val="Calibri"/>
        <family val="2"/>
        <scheme val="minor"/>
      </rPr>
      <t>Control Action Plan</t>
    </r>
    <r>
      <rPr>
        <sz val="12"/>
        <rFont val="Calibri"/>
        <family val="2"/>
        <scheme val="minor"/>
      </rPr>
      <t xml:space="preserve"> as well as Risk Control Measures to be applied.                       </t>
    </r>
    <r>
      <rPr>
        <b/>
        <sz val="12"/>
        <rFont val="Calibri"/>
        <family val="2"/>
        <scheme val="minor"/>
      </rPr>
      <t xml:space="preserve">                                                                                                                   Reporting: </t>
    </r>
    <r>
      <rPr>
        <sz val="12"/>
        <rFont val="Calibri"/>
        <family val="2"/>
        <scheme val="minor"/>
      </rPr>
      <t>To Principals and RSB.</t>
    </r>
  </si>
  <si>
    <t>Financial</t>
  </si>
  <si>
    <t>International development</t>
  </si>
  <si>
    <t>Technology</t>
  </si>
  <si>
    <t>Change</t>
  </si>
  <si>
    <r>
      <rPr>
        <b/>
        <sz val="12"/>
        <rFont val="Calibri"/>
        <family val="2"/>
        <scheme val="minor"/>
      </rPr>
      <t xml:space="preserve">Rating: </t>
    </r>
    <r>
      <rPr>
        <sz val="12"/>
        <rFont val="Calibri"/>
        <family val="2"/>
        <scheme val="minor"/>
      </rPr>
      <t xml:space="preserve">Acceptable level of risk subject to regular Routine Monitoring.                                                                                                                                                                                                 </t>
    </r>
    <r>
      <rPr>
        <b/>
        <sz val="12"/>
        <rFont val="Calibri"/>
        <family val="2"/>
        <scheme val="minor"/>
      </rPr>
      <t xml:space="preserve">Reporting:  Regional Strategic </t>
    </r>
    <r>
      <rPr>
        <sz val="12"/>
        <rFont val="Calibri"/>
        <family val="2"/>
        <scheme val="minor"/>
      </rPr>
      <t>Risk Management Group / Senior Management Team.</t>
    </r>
  </si>
  <si>
    <r>
      <rPr>
        <b/>
        <sz val="12"/>
        <rFont val="Calibri"/>
        <family val="2"/>
        <scheme val="minor"/>
      </rPr>
      <t>Rating:</t>
    </r>
    <r>
      <rPr>
        <sz val="12"/>
        <rFont val="Calibri"/>
        <family val="2"/>
        <scheme val="minor"/>
      </rPr>
      <t xml:space="preserve"> Acceptable level of risk exposure subject to regular Targeted Monitoring. Risk Control Measures may be required in support of active monitoring                                                                                                                                </t>
    </r>
    <r>
      <rPr>
        <b/>
        <sz val="12"/>
        <rFont val="Calibri"/>
        <family val="2"/>
        <scheme val="minor"/>
      </rPr>
      <t xml:space="preserve">Reporting: </t>
    </r>
    <r>
      <rPr>
        <sz val="12"/>
        <rFont val="Calibri"/>
        <family val="2"/>
        <scheme val="minor"/>
      </rPr>
      <t xml:space="preserve"> Regional Strategic Risk Management Group / Senior Management Team.</t>
    </r>
  </si>
  <si>
    <r>
      <rPr>
        <b/>
        <sz val="12"/>
        <rFont val="Calibri"/>
        <family val="2"/>
        <scheme val="minor"/>
      </rPr>
      <t>Rating:</t>
    </r>
    <r>
      <rPr>
        <sz val="12"/>
        <rFont val="Calibri"/>
        <family val="2"/>
        <scheme val="minor"/>
      </rPr>
      <t xml:space="preserve"> Manageable level of risk which requires Risk Control Measures to be put in place to reduce exposure.                                                                                                                                                                                                                                        </t>
    </r>
    <r>
      <rPr>
        <b/>
        <sz val="12"/>
        <rFont val="Calibri"/>
        <family val="2"/>
        <scheme val="minor"/>
      </rPr>
      <t xml:space="preserve">Reporting: </t>
    </r>
    <r>
      <rPr>
        <sz val="12"/>
        <rFont val="Calibri"/>
        <family val="2"/>
        <scheme val="minor"/>
      </rPr>
      <t>Chair of Risk Management Group and Audit Committee of the BoM.</t>
    </r>
  </si>
  <si>
    <r>
      <rPr>
        <b/>
        <sz val="12"/>
        <rFont val="Calibri"/>
        <family val="2"/>
        <scheme val="minor"/>
      </rPr>
      <t>Rating:</t>
    </r>
    <r>
      <rPr>
        <sz val="12"/>
        <rFont val="Calibri"/>
        <family val="2"/>
        <scheme val="minor"/>
      </rPr>
      <t xml:space="preserve"> Unacceptable level of risk exposure defined as an </t>
    </r>
    <r>
      <rPr>
        <b/>
        <sz val="12"/>
        <rFont val="Calibri"/>
        <family val="2"/>
        <scheme val="minor"/>
      </rPr>
      <t>extreme impact risk</t>
    </r>
    <r>
      <rPr>
        <sz val="12"/>
        <rFont val="Calibri"/>
        <family val="2"/>
        <scheme val="minor"/>
      </rPr>
      <t xml:space="preserve">  that requires immediate Additional Mitigation to include a </t>
    </r>
    <r>
      <rPr>
        <b/>
        <sz val="12"/>
        <rFont val="Calibri"/>
        <family val="2"/>
        <scheme val="minor"/>
      </rPr>
      <t>Control Action Plan</t>
    </r>
    <r>
      <rPr>
        <sz val="12"/>
        <rFont val="Calibri"/>
        <family val="2"/>
        <scheme val="minor"/>
      </rPr>
      <t xml:space="preserve"> as well as Risk Control Measures to be applied.                                                                                                                                          </t>
    </r>
    <r>
      <rPr>
        <b/>
        <sz val="12"/>
        <rFont val="Calibri"/>
        <family val="2"/>
        <scheme val="minor"/>
      </rPr>
      <t xml:space="preserve">Reporting: </t>
    </r>
    <r>
      <rPr>
        <sz val="12"/>
        <rFont val="Calibri"/>
        <family val="2"/>
        <scheme val="minor"/>
      </rPr>
      <t>To Principals and RSB.</t>
    </r>
  </si>
  <si>
    <t>REGIONAL STRATEGIC RISK PROFILE &amp; SCORING</t>
  </si>
  <si>
    <t>Risk Profile</t>
  </si>
  <si>
    <t>Assessing Overall Risk And Risk Threshold</t>
  </si>
  <si>
    <r>
      <rPr>
        <b/>
        <sz val="12"/>
        <color theme="1"/>
        <rFont val="Calibri"/>
        <family val="2"/>
        <scheme val="minor"/>
      </rPr>
      <t xml:space="preserve">Very high       </t>
    </r>
    <r>
      <rPr>
        <sz val="12"/>
        <color theme="1"/>
        <rFont val="Calibri"/>
        <family val="2"/>
        <scheme val="minor"/>
      </rPr>
      <t xml:space="preserve">                                                                     (76% or more chance of occurring within the next 12 months)</t>
    </r>
  </si>
  <si>
    <t>Risk Level Description</t>
  </si>
  <si>
    <r>
      <rPr>
        <b/>
        <sz val="12"/>
        <color theme="1"/>
        <rFont val="Calibri"/>
        <family val="2"/>
        <scheme val="minor"/>
      </rPr>
      <t xml:space="preserve">High       </t>
    </r>
    <r>
      <rPr>
        <sz val="12"/>
        <color theme="1"/>
        <rFont val="Calibri"/>
        <family val="2"/>
        <scheme val="minor"/>
      </rPr>
      <t xml:space="preserve">                                                                       (51-75% chance of occurring within the next 12 months)  </t>
    </r>
  </si>
  <si>
    <t>20-25</t>
  </si>
  <si>
    <r>
      <rPr>
        <b/>
        <sz val="12"/>
        <color theme="1"/>
        <rFont val="Calibri"/>
        <family val="2"/>
        <scheme val="minor"/>
      </rPr>
      <t>Rating:</t>
    </r>
    <r>
      <rPr>
        <sz val="12"/>
        <color theme="1"/>
        <rFont val="Calibri"/>
        <family val="2"/>
        <scheme val="minor"/>
      </rPr>
      <t xml:space="preserve"> Unacceptable level of risk exposure defined as an extreme impact risk  that requires immediate Additional Mitigation to include a Control Action Plan as well as Risk Control Measures to be applied.                                                                                                                                          </t>
    </r>
    <r>
      <rPr>
        <b/>
        <sz val="12"/>
        <color theme="1"/>
        <rFont val="Calibri"/>
        <family val="2"/>
        <scheme val="minor"/>
      </rPr>
      <t>Reporting:</t>
    </r>
    <r>
      <rPr>
        <sz val="12"/>
        <color theme="1"/>
        <rFont val="Calibri"/>
        <family val="2"/>
        <scheme val="minor"/>
      </rPr>
      <t xml:space="preserve"> To Principals and RSB.</t>
    </r>
  </si>
  <si>
    <r>
      <t xml:space="preserve">Likely                                                                                   </t>
    </r>
    <r>
      <rPr>
        <sz val="12"/>
        <color theme="1"/>
        <rFont val="Calibri"/>
        <family val="2"/>
        <scheme val="minor"/>
      </rPr>
      <t>(26-50% chance of this occurring within the next 12 months or is likely to occur at least once every 1 to 3 years)</t>
    </r>
  </si>
  <si>
    <t>10-19</t>
  </si>
  <si>
    <r>
      <rPr>
        <b/>
        <sz val="12"/>
        <color theme="1"/>
        <rFont val="Calibri"/>
        <family val="2"/>
        <scheme val="minor"/>
      </rPr>
      <t xml:space="preserve">Rating: </t>
    </r>
    <r>
      <rPr>
        <sz val="12"/>
        <color theme="1"/>
        <rFont val="Calibri"/>
        <family val="2"/>
        <scheme val="minor"/>
      </rPr>
      <t xml:space="preserve">Manageable level of risk which requires Risk Control Measures to be put in place to reduce exposure.                                                                                                                                                                                                                                        </t>
    </r>
    <r>
      <rPr>
        <b/>
        <sz val="12"/>
        <color theme="1"/>
        <rFont val="Calibri"/>
        <family val="2"/>
        <scheme val="minor"/>
      </rPr>
      <t>Reporting:</t>
    </r>
    <r>
      <rPr>
        <sz val="12"/>
        <color theme="1"/>
        <rFont val="Calibri"/>
        <family val="2"/>
        <scheme val="minor"/>
      </rPr>
      <t xml:space="preserve"> Chair of the  Regional Strategic Risk Management Group and Audit Committee.</t>
    </r>
  </si>
  <si>
    <r>
      <rPr>
        <b/>
        <sz val="12"/>
        <color theme="1"/>
        <rFont val="Calibri"/>
        <family val="2"/>
        <scheme val="minor"/>
      </rPr>
      <t xml:space="preserve">Possible </t>
    </r>
    <r>
      <rPr>
        <sz val="12"/>
        <color theme="1"/>
        <rFont val="Calibri"/>
        <family val="2"/>
        <scheme val="minor"/>
      </rPr>
      <t xml:space="preserve">                                                            (6-25% chance of this occurring within the next 12 months or  is likely to occur at least once within the next 3 to 10 years)</t>
    </r>
  </si>
  <si>
    <t>4-9</t>
  </si>
  <si>
    <r>
      <rPr>
        <b/>
        <sz val="12"/>
        <color theme="1"/>
        <rFont val="Calibri"/>
        <family val="2"/>
        <scheme val="minor"/>
      </rPr>
      <t>Rating</t>
    </r>
    <r>
      <rPr>
        <sz val="12"/>
        <color theme="1"/>
        <rFont val="Calibri"/>
        <family val="2"/>
        <scheme val="minor"/>
      </rPr>
      <t xml:space="preserve">: Acceptable level of risk exposure subject to regular Targeted Monitoring. Risk Control Measures may be required in support of active monitoring                                                                                                                                </t>
    </r>
    <r>
      <rPr>
        <b/>
        <sz val="12"/>
        <color theme="1"/>
        <rFont val="Calibri"/>
        <family val="2"/>
        <scheme val="minor"/>
      </rPr>
      <t>Reporting:</t>
    </r>
    <r>
      <rPr>
        <sz val="12"/>
        <color theme="1"/>
        <rFont val="Calibri"/>
        <family val="2"/>
        <scheme val="minor"/>
      </rPr>
      <t xml:space="preserve"> Regional Strategic Risk Management Group / Senior Management Team.</t>
    </r>
  </si>
  <si>
    <r>
      <rPr>
        <b/>
        <sz val="12"/>
        <color theme="1"/>
        <rFont val="Calibri"/>
        <family val="2"/>
        <scheme val="minor"/>
      </rPr>
      <t xml:space="preserve">Remote             </t>
    </r>
    <r>
      <rPr>
        <sz val="12"/>
        <color theme="1"/>
        <rFont val="Calibri"/>
        <family val="2"/>
        <scheme val="minor"/>
      </rPr>
      <t xml:space="preserve">                                                                     (1-5% chance f occurring within the next 12 months or  may occur in at least 10 years time</t>
    </r>
  </si>
  <si>
    <t>1-3</t>
  </si>
  <si>
    <r>
      <rPr>
        <b/>
        <sz val="12"/>
        <color theme="1"/>
        <rFont val="Calibri"/>
        <family val="2"/>
        <scheme val="minor"/>
      </rPr>
      <t xml:space="preserve">Rating: </t>
    </r>
    <r>
      <rPr>
        <sz val="12"/>
        <color theme="1"/>
        <rFont val="Calibri"/>
        <family val="2"/>
        <scheme val="minor"/>
      </rPr>
      <t xml:space="preserve">Acceptable level of risk subject to regular Routine Monitoring.                                                                                                                                                                                                 </t>
    </r>
    <r>
      <rPr>
        <b/>
        <sz val="12"/>
        <color theme="1"/>
        <rFont val="Calibri"/>
        <family val="2"/>
        <scheme val="minor"/>
      </rPr>
      <t xml:space="preserve">Reporting: </t>
    </r>
    <r>
      <rPr>
        <sz val="12"/>
        <color theme="1"/>
        <rFont val="Calibri"/>
        <family val="2"/>
        <scheme val="minor"/>
      </rPr>
      <t>Regional Strategy Risk Management Group Risk Management Group / Senior Management Team.</t>
    </r>
  </si>
  <si>
    <t>Multiplier</t>
  </si>
  <si>
    <t xml:space="preserve">                 </t>
  </si>
  <si>
    <t>Impact on achieving objectives</t>
  </si>
  <si>
    <t>Negligible Impact</t>
  </si>
  <si>
    <t xml:space="preserve">Minor impact </t>
  </si>
  <si>
    <t>Moderate impact</t>
  </si>
  <si>
    <t xml:space="preserve">Major impact </t>
  </si>
  <si>
    <t>Catastrophic impact.</t>
  </si>
  <si>
    <t>Finance</t>
  </si>
  <si>
    <t>e.g. Loss of income inc. associated costs of up to £100,000</t>
  </si>
  <si>
    <t>e.g. Loss of income inc. associated costs of between £100,000 and £500,000</t>
  </si>
  <si>
    <t>e.g. Loss of income inc. associated costs of between £500,000 and £1,000,000</t>
  </si>
  <si>
    <t>e.g. Loss of income inc. associated costs of between £1,000,000  and £2,000,000</t>
  </si>
  <si>
    <t xml:space="preserve">e.g. Loss of income inc. associated costs of more than £2,000,000 </t>
  </si>
  <si>
    <t>Staff</t>
  </si>
  <si>
    <t xml:space="preserve">e.g. limited staff lost, on-going absenteeism </t>
  </si>
  <si>
    <t>e.g. loss of a number of key staff, health / illness, shrinking skilled labour market</t>
  </si>
  <si>
    <t>e.g. significant loss of key staff, defection to competitor, strike action, drop in morale due to new delivery issues</t>
  </si>
  <si>
    <t>e.g. loss of key staff, mass defection to competitor, lengthy strike action, drop in morale due to loss of key staff</t>
  </si>
  <si>
    <t>e.g. loss of large numbers of key staff due to severe epidemic ; very long strike action</t>
  </si>
  <si>
    <t>Service</t>
  </si>
  <si>
    <t>e.g. small fall in service levels, some minor quality standards are not met</t>
  </si>
  <si>
    <t>e.g. moderate fall in service levels, major partner relationships strained</t>
  </si>
  <si>
    <t xml:space="preserve">e.g. significant fall in service levels,  serious strain on learner relationship </t>
  </si>
  <si>
    <t>e.g. significant fall in service levels, deterioration in academic standards, learner dissatisfaction</t>
  </si>
  <si>
    <t xml:space="preserve">e.g. catastrophic fall in service levels, significant loss of  learner nos,  failure of academic standards </t>
  </si>
  <si>
    <t>Stakeholder</t>
  </si>
  <si>
    <t xml:space="preserve">e.g. Affects only one group of stakeholders with minimum impact on performance </t>
  </si>
  <si>
    <t xml:space="preserve">e.g. Affects more than one group of stakeholders but only short-term impact on reputation </t>
  </si>
  <si>
    <t xml:space="preserve">e.g. Affects more than one group of stakeholders with widespread medium-term impact on reputation </t>
  </si>
  <si>
    <t xml:space="preserve">e.g. Affects a significant number of major stakeholders with long-term impact on impact on reputation </t>
  </si>
  <si>
    <t>e.g. Affects all major stakeholders with long-term impact on public memory causing damage to reputation</t>
  </si>
  <si>
    <t>REGIONAL BUSINESS PLAN RISK REGISTER - UPDATED INTERIM May 2023</t>
  </si>
  <si>
    <t>OWNER</t>
  </si>
  <si>
    <t>Strategic Risk</t>
  </si>
  <si>
    <t>Business Plan Objective</t>
  </si>
  <si>
    <t>Category</t>
  </si>
  <si>
    <r>
      <rPr>
        <b/>
        <sz val="13"/>
        <color theme="1"/>
        <rFont val="Calibri"/>
        <family val="2"/>
        <scheme val="minor"/>
      </rPr>
      <t>Risk Admin</t>
    </r>
    <r>
      <rPr>
        <sz val="13"/>
        <color theme="1"/>
        <rFont val="Calibri"/>
        <family val="2"/>
        <scheme val="minor"/>
      </rPr>
      <t xml:space="preserve">                                                 </t>
    </r>
    <r>
      <rPr>
        <b/>
        <sz val="11"/>
        <rFont val="Calibri"/>
        <family val="2"/>
        <scheme val="minor"/>
      </rPr>
      <t/>
    </r>
  </si>
  <si>
    <r>
      <rPr>
        <b/>
        <sz val="13"/>
        <color theme="1"/>
        <rFont val="Calibri"/>
        <family val="2"/>
        <scheme val="minor"/>
      </rPr>
      <t>Risk Owners</t>
    </r>
    <r>
      <rPr>
        <sz val="13"/>
        <color theme="1"/>
        <rFont val="Calibri"/>
        <family val="2"/>
        <scheme val="minor"/>
      </rPr>
      <t xml:space="preserve">                                        </t>
    </r>
    <r>
      <rPr>
        <b/>
        <sz val="11"/>
        <rFont val="Calibri"/>
        <family val="2"/>
        <scheme val="minor"/>
      </rPr>
      <t/>
    </r>
  </si>
  <si>
    <t>Reference to Strategic Risk Register</t>
  </si>
  <si>
    <t xml:space="preserve">Ensure efficient workforce deployment </t>
  </si>
  <si>
    <t xml:space="preserve">Financial                     </t>
  </si>
  <si>
    <t>Inability to achieve staff reduction targets.</t>
  </si>
  <si>
    <t xml:space="preserve">SFC Cashflow Support                                                     
Staff consultation process.                                                     
Staff communications strategy.                                        
Continuing dialogue with SFC colleagues.
Staff severance strategy.
Monitoring of temporary staff contracts through TLAs now in place.                             
BoM sub-committee monitoring and review.                        </t>
  </si>
  <si>
    <t>Chief Resources Officer/ College Budget Committee</t>
  </si>
  <si>
    <t>Executive Board;                            Deans;                              College Registrar;             Project leads;                     BoM Sub-com Chairs.</t>
  </si>
  <si>
    <t>Risk D</t>
  </si>
  <si>
    <t>Inability to achieve required levels of learner early retention.</t>
  </si>
  <si>
    <t xml:space="preserve">SFC Cashflow Support                                                                                                                                                       
Pre-enrolment programme.                                                
Retention &amp; Attainment Group activity                                                                                                Credit &amp; Performance Monitoring Group activity                                                                              PDSA activity                
                          </t>
  </si>
  <si>
    <t>AP : ESS</t>
  </si>
  <si>
    <t>Executive Board;                            Deans;                                  Chair of CSAO sub-com.</t>
  </si>
  <si>
    <t>Risk L</t>
  </si>
  <si>
    <t>Deliver a high quality relevant curriculum with high levels of outcomes for students</t>
  </si>
  <si>
    <t>Learner experience</t>
  </si>
  <si>
    <t xml:space="preserve">Inability to deliver SG targets and objectives including SIMD10 targets Delivery to priority industries; STEM; schools activity. </t>
  </si>
  <si>
    <t>Curriculum delivery planning process                                                                                               Learner retention &amp; outcomes                                      
Quality of learning and teaching                                                                                                        Course Review Process</t>
  </si>
  <si>
    <t>Executive Board;                            Deans;                               Chair of CSAO sub-com.</t>
  </si>
  <si>
    <t>Risks F, H &amp; L</t>
  </si>
  <si>
    <t>Delivery standards fall as a result of industrial unrest and a deterioration of positive staff - learner interaction resulting in poor learner retention and achievement.</t>
  </si>
  <si>
    <t xml:space="preserve">Staff consultation process.                                                     
Curriculum delivery planning process                                                                                                     Learner retention &amp; outcomes                                      
Quality of learning and teaching                              
BoM subcommittee monitoring and review.  </t>
  </si>
  <si>
    <t>Executive Board;                            Deans;                           Chair of CSAO sub-com.</t>
  </si>
  <si>
    <t>Risks L &amp; E</t>
  </si>
  <si>
    <t xml:space="preserve">Productivity:                          Social;                                                         </t>
  </si>
  <si>
    <t>Deterioration of industrial relations and staff morale resulting in actions including strike</t>
  </si>
  <si>
    <t xml:space="preserve">Staff consultation process.                                                     
BoM subcommittee monitoring and review.  </t>
  </si>
  <si>
    <t>College Registrar</t>
  </si>
  <si>
    <t>Principal;                           Executive Board;               HR Man;                   Chair of RGP sub-com.</t>
  </si>
  <si>
    <t>Risk E</t>
  </si>
  <si>
    <t>Inability to achieve required average class group size.</t>
  </si>
  <si>
    <t xml:space="preserve">Curriculum delivery planning process                                                                                               Learner retention &amp; outcomes                                                                                                                           
Quality of learning and teaching                                 
Pre-enrolment programme.                                                
Retention &amp; Achievement Group activity, PDSA activity, Credit Performance &amp; Monitoring Group activity                          
Operational plan priorities &amp; monitoring.  </t>
  </si>
  <si>
    <t>Executive Board;                        Deans;                                                      Chair of CSAO sub-com.</t>
  </si>
  <si>
    <t>Risk A</t>
  </si>
  <si>
    <t xml:space="preserve">Provide  financial sustainability </t>
  </si>
  <si>
    <t xml:space="preserve">Unable to maintain sufficient cash flow resulting in inability to deliver projects. </t>
  </si>
  <si>
    <t>SFC cash flow support.                                                       
Financial analysis and planning activity.</t>
  </si>
  <si>
    <t>Chief Resources Officer</t>
  </si>
  <si>
    <t>Executive Board;                         Chair of Finance sub-com.</t>
  </si>
  <si>
    <t>Learner satisfaction falls as a result of industrial unrest and a deterioration of positive staff - learner interaction</t>
  </si>
  <si>
    <t>Student association engagement.                                                                                                          Initial Perception Study
SFC Student Satisfaction and Engagement Survey to monitor satisfaction levels.</t>
  </si>
  <si>
    <t>Executive Board;                             Chair of CSAO sub-com.</t>
  </si>
  <si>
    <t>Unable to achieve sufficient surplus position within the FFR period resulting in inability to payback any funding advance.</t>
  </si>
  <si>
    <t>Senior Budget Monitoring Group                                                                                                        Executive Board oversight                                                                                                                 Financial Modelling project group</t>
  </si>
  <si>
    <t>Executive Board;         Chair of Finance sub-com.</t>
  </si>
  <si>
    <t>Achieve required levels of productivity (Credit delivery)</t>
  </si>
  <si>
    <t>Reduced activity within targeted curriculum areas as a result of inability to operate at required efficiency levels.</t>
  </si>
  <si>
    <t>Recruitment &amp; enrolment activity                                         
Curriculum delivery planning process and tools                                         
Learner retention &amp; outcomes                                                                                                      Retention &amp; Attainment Group activity                                                                                                 PDSA Activity                                                                                                                                           Credit &amp; Performance Monitoring Group activity</t>
  </si>
  <si>
    <t>DP : PS</t>
  </si>
  <si>
    <t>Executive Board;                            Chief Transformation Officer;                                           Chair of CSAO sub-com.</t>
  </si>
  <si>
    <t>Risk H</t>
  </si>
  <si>
    <t>REGIONAL BUSINESS PLAN RISK PROFILE &amp; SCORING</t>
  </si>
  <si>
    <t>Strategic Risk Register</t>
  </si>
  <si>
    <t>Dated reviewed by Risk Management Group</t>
  </si>
  <si>
    <t>RSRMG</t>
  </si>
  <si>
    <t>Dated reviewed by SLT</t>
  </si>
  <si>
    <t>19 August 2024</t>
  </si>
  <si>
    <t>Next date of review</t>
  </si>
  <si>
    <t>Agenda Item ****</t>
  </si>
  <si>
    <t>No.</t>
  </si>
  <si>
    <t>Date Raised</t>
  </si>
  <si>
    <t>Link to Quality Indicators / Strategic Aim</t>
  </si>
  <si>
    <t>Description</t>
  </si>
  <si>
    <t>Impact Rating (1-4)</t>
  </si>
  <si>
    <t>Probability Rating (1-4)</t>
  </si>
  <si>
    <t>Risk Score</t>
  </si>
  <si>
    <t>Previous submission risk score</t>
  </si>
  <si>
    <t>Movement since last submission</t>
  </si>
  <si>
    <t>Adds the score of all open risks</t>
  </si>
  <si>
    <t>Counts the number of open risks</t>
  </si>
  <si>
    <t>Adds the score of all being mitigated risks</t>
  </si>
  <si>
    <t>Counts the number of being mitigated risks</t>
  </si>
  <si>
    <t>Implications</t>
  </si>
  <si>
    <t>Mitigation Action</t>
  </si>
  <si>
    <t>Post-mitigation impact</t>
  </si>
  <si>
    <t>Post-mitigation probability</t>
  </si>
  <si>
    <t>Post-mitigation score</t>
  </si>
  <si>
    <t>Previous submission mitigation score</t>
  </si>
  <si>
    <t xml:space="preserve">Progress To Green: Key Actions </t>
  </si>
  <si>
    <t>Comments</t>
  </si>
  <si>
    <t xml:space="preserve">Risk Owner </t>
  </si>
  <si>
    <t>3.1, 3.5, 3.6</t>
  </si>
  <si>
    <t>That the College cannot maintain financial stability</t>
  </si>
  <si>
    <t>That the College would not be able to meet its financial obligations and /or that investment in student activity could not be maintained to an appropriate level.</t>
  </si>
  <si>
    <t xml:space="preserve">Jan 2023
Awaiting indicative funding for the next academic year in March 2023. Indications are flat cash funding scenarios relating a real cut.  Value for Money Group meeting on 25th January 2023. 
Apr 2023
Value for Money Group focus on staffing efficiencies and more robust Curriculum Planning model for 2023/24.  Flat cash Grant in Aid settlement confirmed, but with additional cut in activity &amp; funding for the Region.
June 2023
"Flat cash" settlements for 2024/25 and 2025/26 copnfirmed by SFC.  Board approved a deficit budget for 2023/24 only.  Management working towards balanced budget.
January 2024
Financial Modelling being undertaken, review of curriculum and ensuring areas that meet demand are promoted. Full cost targets increased. </t>
  </si>
  <si>
    <t>January 2023
College has to continue working to make efficiencies and savings. 
April 2023
Interim budget to be drawn up for approval of the Board on 1st June 2023.  Detailed budget to be prepared for additional meeting of the Finance and Resources Committee before completion of the SFC return (FFR).
August 2023
Curriculum Planning model being used to monitor staffing. Improved and enhanced budget monitoring procedures being introduced for 2023/24.
October 2023
On track to meet credit target for 2023-24. 
January 2024
Work on-going to embed regular monthly management reporting of results to highlight areas of financial concern.</t>
  </si>
  <si>
    <t xml:space="preserve">August 2024
No change to risk scoring. Despite enrolments being ahead of last year at this point (200 additional enrolments YoY), industrial action continues to threaten income streams in the form of student recruitment. 
A further £29k of European Social Funding clawback has also been communicated to the College during the summer, taking the expected clawback from £34k to £63k.
The ongoing uncertainty surrounding final pay settlements for curriculum staff also puts significant financial strain onto the College.  
   </t>
  </si>
  <si>
    <t>Vice Principal - Finance, Resources &amp; Sustainability</t>
  </si>
  <si>
    <t>3.1, 3.2 3.5, 3.6</t>
  </si>
  <si>
    <t xml:space="preserve">That there is a failure of financial controls                                                                                                  </t>
  </si>
  <si>
    <t>Insufficient or incorrect information available to senior management and the Board of Management; potential for fraud.</t>
  </si>
  <si>
    <t xml:space="preserve">August 2023
Finance Dept team enhanced with permanent appointment of Management and Financial Accountants.  Additional support re Procurement from APUC until December 2023.
Extensive work has been undertaken in conjunction with Governance Professional to update policies and procedures.  Review of timetable of activities of the Audit and Risk Committee and Finance and Risk Committee now drawn up.
Additional work has been undertaken by internal audit service on policies and prodcedures in 2022/23 and 2023/24. 
</t>
  </si>
  <si>
    <r>
      <rPr>
        <sz val="11"/>
        <color rgb="FF000000"/>
        <rFont val="Calibri"/>
        <family val="2"/>
        <scheme val="minor"/>
      </rPr>
      <t xml:space="preserve">Closer scrutiny of previous internal audit recommendations, both via senior management and the Audit and Risk Committee.                                                             
Introduction of new approach to control, assurance and risk management arrangements. 
April 2023
Review of governance to be undertaken by internal auditors in summer of 2023
</t>
    </r>
    <r>
      <rPr>
        <sz val="11"/>
        <color rgb="FFFF0000"/>
        <rFont val="Calibri"/>
        <family val="2"/>
        <scheme val="minor"/>
      </rPr>
      <t xml:space="preserve">
</t>
    </r>
    <r>
      <rPr>
        <sz val="11"/>
        <color rgb="FF000000"/>
        <rFont val="Calibri"/>
        <family val="2"/>
        <scheme val="minor"/>
      </rPr>
      <t xml:space="preserve">August 2023
Pay controls in place, not replacing staff who have left the organisation, allowed for curriculum adjustmnets to be made, curriculum staff redployed to other areas should there be overstaffing,. Consideration given when staff leave whether this replacement needs to be FT, PT or whether it is needed. 
Curriculum Plan is very tightly planned, with finance and curriculum teams working together to prepare budgets for the year. 
October 2023
Audit Scotland audit in progress currently with no concerns raised to date. 
January 2024
Internal audit in progress regarding pensions and payroll procedures.
</t>
    </r>
  </si>
  <si>
    <t xml:space="preserve">August 2024
The College recognises that the Pension and VAT reporting issues have flagged concerns around failure of financial controls but mitigating actions have been put in place and errors have been remedied where appropriate.
The College has also operated without a Head of Finance since last November 2023 but interviews are being scheduled imminently in the hope of filling the post soon. An additional resource has also been recruited on a 0.4 FTE basis to support the work of the finance administrators which should help with the overall financial control environment (starting September 2024).  
Further work is being targeted to upgrade the College Finance System in September 2024 to enable more timely and accurate financial reporting capabilities which will enable better review of data and act as an enhancement to the overall control environment. 
The College recognises that in the current environment the probability of a financial control failure is higher however the impact would be expected to be lower, given mitigations in place and the ongoing work to bolster the control environment. </t>
  </si>
  <si>
    <t>Vice Principal - Finance, Resources &amp; Sustainability/ Head of HR</t>
  </si>
  <si>
    <t>1.6, 2.2, 2.4</t>
  </si>
  <si>
    <t>That there is failure to meet Credit target and /or failure to retain major public and private contracts.</t>
  </si>
  <si>
    <t xml:space="preserve">Clawback of SFC activity funding and shortfall in income.  Failing to meet credit targets on a consistent basis may affect annual activity allocation.  
Failure to meet maintain ESF records to substantiate our claim is likely to affect income </t>
  </si>
  <si>
    <t>Student activity is monitored on a weekly basis by senior management via the SLT meetings, with those weekly reports being made available to faculty and admissions staff; Additional enhanced reporting in use through Power BI to monitor real time information. 
Jan 2023
All credit activity to up on the by 27 January and checks to made on this. 
Plans are being put in place to meet the gap, such as the preparing to study courses. 
April 2023
Additional activity running  and planned to meet credit target. 
August 2023
Region has a 10.7% decrease in activity taarget for 2023/24.  
Colleges now have a 2.0% leeway re meeting activity targets. 
January 2024
College highly likely to exceed credit target but will be confirmed following the completion of the January enrolment cycle by 31 January 2024.</t>
  </si>
  <si>
    <t xml:space="preserve">October 2022
Scenario planning and forecasting under way for the 2022/23 academic year;  New website being launched in November 2022 to support with recruitment and learner journey. 
April 2023
Progress being made, but dependent on planned activity. 
August 2023
2022/23 taget met; Curriculum Plan model now operational with all courses for 2023/24 incorporated; accurate monitoring now enhanced.
October 2023
College on track to meet target for 2023-24.  
January 2024
College is on track to meet credit target.  </t>
  </si>
  <si>
    <t xml:space="preserve">August 2024
There has been an increase in rsik scoring. The College recognises that it faces an operational risk in the form of failure to retain apprenticeship contracts with local businesses and employers due to on-going strike action impacting on the resulting of students, which could impact on credit targets. Specifically, the Construction area is a current risk and the College may not be able to service all apprenticeships in bricklaying, painting and joinery. 
Nevertheless, there is still demand in the area and recruitment is higher than previous year at this same point in time (200 additional enrolments).  </t>
  </si>
  <si>
    <t>Vice Principal - Learning, Teaching &amp; the Student Experience.</t>
  </si>
  <si>
    <t>2.1, 2.5, 3.4, 3.6</t>
  </si>
  <si>
    <t>That there is a breach of legislation and associated regulations (incl. GDPR)</t>
  </si>
  <si>
    <t xml:space="preserve">Breach or leak of sensitive data impacting on college reputation. </t>
  </si>
  <si>
    <t xml:space="preserve">Data Protection Officer in place to advice on general Data Protection Regulation;  Staff mandatory training and policies in place and actively marketed to heighten awareness; Compliance/audit checks in place;  GDPR policies currently being updated as part of College-wide policy refresh exercise;                                             
Training planned for all staff on legislative and regulatory issues, including conflict of interest, bribery and corruption and security of assets.  
August 2022
A suite of new polices have been developed and/or updated; Multi factor authentication in train; Cyber security Essentials status obtained; Training completed on conflict of interest etc as above and data protection and GDPR. 
October 2022
Cybersecurity audit completed satisfactorily. College is now undertaking penetration testing; All staff conference in August;  all staff completed mandatory training on GDPR; Data Protection portal is now live. 
April 2023
New retention policy has been agreed and published. Cyber Essentials plus was successfully completed in Feb
October 2023
GDPR TES develop training issued to all staff, ICO framework and ROPA for each department currently being completed.
Jan 2024
Work has begun on ROPA's (records of processing)  and the ICO accountability framework has been completed giving SLC a confidence of data protection controls. Cyber security frameworks and changes continue to be reviewed and we are confident in the controls that are in place from the NCSC 10 things
</t>
  </si>
  <si>
    <t xml:space="preserve">Apr 2023
Retention Documentation has been issued, further actions will be completed including communication of this guide for all managers to control the documentation
Cyber risk framework is being updated in June this year to ratify the score in this sheet. (Cyber risk can be escalated if important issues arise in that review)
Jan 2024
Complete ROPA's in all departments for understanding data management
</t>
  </si>
  <si>
    <t xml:space="preserve">August 2024
No change to risk scoring required.  Data protection team have worked through a number of ROPA with each area and are currently pulling together Info Asset Register. Records Retention Policy now complete and published, actions will follow this publication via communication of this policy to improve document governance.
GDPR mandatory training has been rolled out and an internal Data Protection group has been established. 
The College continues to meet sustainability reporting requirements and inputs to the PB Climate Change Report annually in order to be compliant. 
The Health and Safety Policy has been refreshed and the College intends to roll out Health and Safety employment law training to enhance accountability and knowledge in that area for those impacted. 
It is also the intention for the College to roll out 'Back to Basics' training, ensuring that all relevant policies and procedures are documented and known to all staff in each respective area.  </t>
  </si>
  <si>
    <t>Head of MIS</t>
  </si>
  <si>
    <t>2.1, 2.2, 2.6, 3.5</t>
  </si>
  <si>
    <t xml:space="preserve">That there are insufficient funds for capital project and maintenance requirements  </t>
  </si>
  <si>
    <t>The College estate is of an age that requires constant monitoring and an appropriate level of funding to address major issues (e.g. building envlope, heating and cooling, lifts, security equipment, etc.)</t>
  </si>
  <si>
    <t xml:space="preserve">SFC undertook a condition survey and has allocated funds over a five year period to address backlog maintenance and dilapidation works.  The College appointed professional advisors to assist in the management of the projects which have been undertaken.   College has enhanced its procurement arrangements to ensure that all major items of expenditure are reviewed by a senior management committee, thus ensuring value for money as well as an additional level of control over non salary spend.       As part of our approach to the introduction of a Strategic Investment Plan, the College is currently considering introducing its own estate condition survey, given the age of the building and the number of significant repairs now being required. 
August 2023
CAPEX projects prioritised and completed within budget allowing for future works within remaining ringfenced funds.
January 2024
CAPEX spend being closely scrutinised and only essential capital spend must be incurred as a result of financial situation facing the College Sector. </t>
  </si>
  <si>
    <t xml:space="preserve">Current planning is to utilise cash holding to fund an infrastructure investment programme; Additionally, the college is planning to undertake an estate condition survey to ensure that a clear plan for any additional work is captured.; The air conditioning units and the roof are all currently being replaced; Air Conditioning replacement completed. Roof project almost completed, snagging being undertaken. Building is weather proofed. 
Jan 2023
Update on capex progress to date at VfM group on 25th January 2023. 
April 2023
Funds have been committed to support the key changes to the building. 
August 2023
Following completion of CAPEX works, funding remains for future works
October 2023
College has also submitted a funding application to the Scottish Government Energy Efficiency Grant scheme to support with building fabric first appeoaches, which would provide possible future cap ex funds for the estate. </t>
  </si>
  <si>
    <t xml:space="preserve">August 2024
The College acknowledges that there continues to be insufficient funding for capital and maintenance works however it does benefit from having a relatively new campus.  
The College has also implemented quarterly CAPEX meetings to ensure progress is made on capital projects that are priority.  
Two members of the College Management Team have also attended CDN workshops to discuss and input to the College Sector wide strategy for Digital and Physical Infrastructure and this has proved insightful, sharing ideas anfd plans with colleagues.  
The College has further incorporated capital expenditure planning into curriculum planning cycls to enable more proactive, informed and timely decisions to be made to support curriculum areas most in need. </t>
  </si>
  <si>
    <t>Vice Principal - Finance, Resources &amp; Sustainability/ Head of Estates</t>
  </si>
  <si>
    <t>1.1, 1.2, 1.3, 1.4, 2.1, 3.1, 3.3</t>
  </si>
  <si>
    <t xml:space="preserve">That there is a failure to meet statutory and legislative health and safety as well as safeguarding  requirements. </t>
  </si>
  <si>
    <t xml:space="preserve">Impacts on safety of all employees and students leading to serious injury or death. Unable to protect our most vulnerable students. </t>
  </si>
  <si>
    <t>Health and Safety Committee meet regularly to monitor health and safety arrangements and any issues are raised.
Staff induction in place on H&amp;S; Separate COVID risk register in place to monitor operational arrangements; Facilities Teams and H&amp;S Officer ensure all risk assessments are updated annually; Regular reporting on Health and Safety to HR Committee as part of their remit requirements; Full review of Health and Safety Policy and Procedures being undertaken; Lead Safeguarding Officers in place and appropriate training in place.; Safeguarding group meets regularly. 
August 2022
Robust HMI Safeguarding report received in April 2022; Refresher training and reissue of safeguarding cards; Expanded the network of safeguarding officers; Health and Safety audit completed, with no major recommendations; Refreshed health and safety policy will go to the Board in October 2022; Appointment of 2 permanent health and safety staff members. 
October 2022
Health and Safety Audit completed satisfactorily.
Health and Safety Policy approved by the Board of Management. 
January 2023
Health and Safety Policy launched and names of those who have read it recorded.
April 2023
Progress made against internal audit plan and Health and Safety Committee meets regularly to keep on top of action and key issues. Policy and procedures updated. 
Safeguarding Policy and Procedures updated and due to got to the Board for approval in June 2023.  
August 2023
H&amp;S Policy reviewed and updated over summer break.
Continued quarterly H&amp;S committee meetings planned including representation of cross college departments for 2023/24</t>
  </si>
  <si>
    <t xml:space="preserve">October 2022
Health and Safety Policy Approved.
First Aid Procedures renewed and due for sign off by SLT in October 2022. 
January 2023
Training sessions now being scheduled. 
April 2023
Significant progress made with policy and proceudures. 
August 2023
There is a new Safeguarding Policy and Fitness to Study Policy approved by the Board in June 2023.
Training for Health and Safety and Safeguarding will be rolled out to all staff in August through the mandatory online modules. 
October 2023
Updated safeguarding processes to clarify roles and spread low level behaviourial issues to curriculum. 
</t>
  </si>
  <si>
    <t xml:space="preserve">August 2024
No change noted. Staff resource is working to capacity to get through policies and procedures updated as required. Safeguarding updates have been published and rolled out to the Safeguarding group over the last quarter.
The College has updated the Health &amp; Safety Policy in line with legal requirements. Risk assessments for 2024/2025 are onpging and reminders have been sent to curriculum areas to complete them asap.   Ventilation works in the paintrooms have been undertaken and the Occupational Hygienist has undertaken atmospheric and personal monitoring prior to the works and is coming in again next month to recheck. 
Fit face (mask) training has been delivered to affected staff in August 2024 to support with the safety of workshop practices within painting and decorating.  
The College is also in the early stages of looking into an employee health surveillance programme, gathering the necessary information.
</t>
  </si>
  <si>
    <t>Head of Estates</t>
  </si>
  <si>
    <t>2.1, 2.5, 2.6, 3.5, 3.6</t>
  </si>
  <si>
    <t>That there is business interruption due to major disaster, IT failure etc</t>
  </si>
  <si>
    <t xml:space="preserve">Impacts on the college's ability to provide a service to its users as well as potential financial and performance impacts. </t>
  </si>
  <si>
    <t xml:space="preserve">Business Continuity Plan for College in place.
Business interruption insurance in place.
Member of HEFESTIS and benefit from shared intelligence. 
August 2022
Internal audit for cybersecurity completed.
Updated Microsoft Licence of A5 allows for enhanced protection. 
October 2022
A5 licence in place and multi factor authentication in place.
April 2023
Board briefing for cyber security due on the 2nd of May, satisfying cyber audit points. 
October 2023
Cyber Security information will be placed into the next risk about theft of major systems. This is business continuity updates, this will be worked on in the new year. Update for the next risk management meeting
Jan 2024
Cyber security controls continue to be improved following the cyber risk framework. Work started on the BCP and incident response documentation as it needs revisited since it was published. </t>
  </si>
  <si>
    <t>Existing business continuity arrangements being reviewed in light of recent events. 
Key estates risks now been identified and have been or are being resolved. 
Further training for incident response for board members needs to be considered and scheduled (Scenario training)
Jan 2024
A review of BCDR documentation is to be completed in the next few months to update mitigation controls.</t>
  </si>
  <si>
    <t xml:space="preserve">August 2024
No change proposed to risk scorings.  A Business Continuity Planning  (BCP) scenario will be rolled out to SLT this term, which is based on the HEFESTIS change management process.  The College insurance provider, AJ Gallaghers, have also offered to run a session to test the robustness of BCP procedures across 2024/25. </t>
  </si>
  <si>
    <t>That there is a theft of, or damage to, Management Information System (incl. cyber-crime)</t>
  </si>
  <si>
    <t xml:space="preserve"> Shared sector approach in place through HEFESTIS and advanced intelligence.
Robust and regular testing of IT systems
Business continuity plans in place for IT and MIS areas.                                                                                              Annual certification with Cyber Essentials Plus
Incident response training
Jan 2024
Cyber essentials and cyber controls continue to be monitored, a review on the policies and procedures needs to take place to maintain current levels of confidence. The score can be lower at this review due to the actions being closed down from the audit. Impact remains high, however the probability of the risk can be lowered
</t>
  </si>
  <si>
    <t>Jan 2023
Cyber Essentials Basic has been complete and college is compliant. Cyber Essentials Plus to be completed FEB 2023
Close off from H&amp;L Cyber audit actions by the summer, which should change the position of this task. 
April 2023
Cyber Essentials complete, Cyber training planned for the Board on the 2nd of May. Planned asset tracking update due in July 2023 to ratify the buildings equipment checks. 
October 2023
Another Cyber Essentials Achieved for another year. Going through a 0365 health check and reviewing the cyber risk framework for an update for progross. This risk will be driven through the cyber security aspects rather than business continuity
Jan 2024
Review of documentation for IT and cyber will be completed over the next few months</t>
  </si>
  <si>
    <t xml:space="preserve">August 2024
No reduction to risk scorings.  Cyber audit recommendations have been actioned with only 3 outstanding and cyber security continues to be a priority for the College.  A cyber risk register has now been prepared and will be monitored quarterly alongside the strategic risk register.  
</t>
  </si>
  <si>
    <t>1.1, 1.2, 1.3, 1.4, 1.5, 1.6, 1.7, 2.3</t>
  </si>
  <si>
    <t>That there is a failure to achieve  high standards of learning and teaching.</t>
  </si>
  <si>
    <t xml:space="preserve">Impacts on the student experience, the college's reputation and Education Scotland risk ratings. 
Impacts on student recruitment leading to financial risk. 
</t>
  </si>
  <si>
    <t xml:space="preserve">January 2023 
First self-evaluation cycles completed and progress reviews have taken place. Ongoing engagement and campus visits from HMI. Audit cycle in train.  Robust learner voice processes which are acted on promptly. 
April 2023
Evaluation process updated and self evaluation progress occuring.  HMIE Education Scotland visit took place in March 2023 which resulted in no main points for action. 
October 2023
Self Evaluation currently being written. 
January 2024
Care Review and HMIE Inspectorate visits planned for early 2024 to assess learning environment.
</t>
  </si>
  <si>
    <t xml:space="preserve">October 2022
Mitigating actions in place. 
External assessors being used to assess Construction MAs, now part of the Quality Audit process to provide assurance that work is of a high standard and does not impact on direct claims status. 
April 2023
Education Scotland annual engagement visit report received which did not contain any main points of action. 
August 2023
Current challenges with missing outcomes due to ASOS, as yet there is not a national approach to ASOS, and there has been no communication from the Scottish Funding Council. The impact of this may mean that results nationally will not be available in March 2024
October 2023
Care will be the subject of a national thematic review in early 2024 by Education Scotland. 
</t>
  </si>
  <si>
    <t xml:space="preserve">August 2024
No change to risk scorings required. The Care Thematic review was extremely positive, as was the HM Annual Inspection visit. 
The relaunch of the Quality manual will ensure consistancy across all platforms, 
The PDLT relaunch puts student evalaution at the forefront and the Colleges internal safeguarding procedures ensure an excellent student experience.  
</t>
  </si>
  <si>
    <t>2.1, 2.3, 2.6, 3.1, 3.3, 3.4</t>
  </si>
  <si>
    <t xml:space="preserve">That there is a failure to provide an engaging and effective employee journey. </t>
  </si>
  <si>
    <t xml:space="preserve">Impact on the employee experience and could result in high turnover, high absence rates, disengagement, poor employee relations and industrial relations matters, poor performance of employees and subsequently a poor experience for students and negative impact on college reputation. </t>
  </si>
  <si>
    <t xml:space="preserve">October 2022
Accreditations achieved to date include: Disability Confident Employer and Leaders in Diversity. The re-accreditations of Investors in People and We Invest in Wellbeing are currently being progressed; Ongoing review of the employee journey, process optimisation and automation. Consideration for a new HR System; Refreshed policies and procedures include: Attendance Management and Support Procedure; Disciplinary Procedure; Grievance Procedure and the Public Interest Disclosure Policy and Procedure. 
January 2023
Employee Journey being mapped out and associated procedures being drafted, with a view of lean process management and consideration of both automation and employee experience. People Managers being trained on disciplinary, grievance and investigations by ACAS. 
Review of payroll and pensions process. 
April 2023
The College now has We Invest in Well Being Platinum. 
August 2023 
New integrated HR &amp; Payroll system on track to be implemented in 2023. Pension reporting streamlined. 
October 2023
More resilence in HR team with regards to learning how to do payroll.
January 2024
Wider HR team now trained to administer payroll.   </t>
  </si>
  <si>
    <t xml:space="preserve">The College is working on the implementation of a new HR system that will enhance experience, automate manual tasks. 
April 2023
New HR system is in the process of implementation.
January 2024
New HR system progressing.  </t>
  </si>
  <si>
    <t xml:space="preserve">August 2024
A reduction in risk scorings. The College has set out an Employee Engagement framework, which was launched at the Staff Conference on Tuesday 13th August 2024. This framework aims to build a culture of connectedness, togetherness,  recognition, enablement and meaningful work across all areas of the College and the staff were asked to rate these engagement drivers and submit feedback on suggestions to Improve Employee Engagement Drivers. Early feedback from the staff has been positive and the Executive Team are committed to taking feedback on board and implementing changes to help ensure an engaging and effective employee journey going forward.  </t>
  </si>
  <si>
    <t>Head of HR</t>
  </si>
  <si>
    <t>2.1, 2.3, 2.5, 2.7, 3.1, 3.2, 3.4, 3.6 / Aim 1</t>
  </si>
  <si>
    <t xml:space="preserve">That there is a failure to safeguard the health and wellbeing of staff and students. </t>
  </si>
  <si>
    <t xml:space="preserve">Impacts on the health and wellbeing of staff and students. This could result in high absence, disengagement and higher withdrawal rates for students.                         Risk of serious harm to the individual if the appropriate safeguarding action is not taken.   This would significantly impact the student and staff experience leading to potential risk of legal action, complaints and having a negative impact on the college reputation.  </t>
  </si>
  <si>
    <t xml:space="preserve">August 2022 
Ongoing effective development of safeguarding and health and wellbeing support for staff and students.  Safeguarding / GBV Prevention / Corporate Parenting / Carers Support policies and procedures in place. Specialised staff in Student Services and HR responding to concerns or issues.  Criminal Convictions and PVG is undertaken as part of the employee recruitment process.  Safeguarding, Prevent and Corporate Parenting training is mandatory as part of the staff induction process.  Safeguarding including Prevent, Corporate Parenting, Mental Health &amp; Wellbeing information and videos part of the Learner Induction process.  College Safeguarding Group is a cross-college group which has both student and staff membership - this groups meets quarterly.  GBV Prevention Strategy and Action Place / Corporate Parenting Plan in place which is monitored by the Safeguarding Group.                                                                                                                                                           Other mitigations include:-       
•Student Support email address. Same day response, including responses to financial and emotional crisis support. 
•Guidance and support staff available on campus for in person support on same day appointment basis. 
•Staff are trained in Mental Health First Aid and ASIST
•Dissemination and attendance of external safeguarding training opportunities, such as those provided by CDN, 
•Counselling Service for staff and students.
•Weekly Yoga and Mindfulness classes for staff and students
•Online Togetherall resource for staff and students
•Same day response provided via dedicated student support email, including responses to financial and emotional crisis support. 
•Guidance and support / line management staff available on campus for in person support on same day appointment basis. 
•Annual safeguarding, health and wellbeing calendar of events
•College Mental Health Group and LGBT Champion Group in place
•Peer support groups for staff and students
April 2023
The new Safeguarding Policy and Procdure for staff and students has been updated and will go to the main board in June 2023.
</t>
  </si>
  <si>
    <t xml:space="preserve">October 2022
Additional staff in Students Services to help support well-being. 
Student Support Strategy in progress.
Remploy an organisation to facilitate staff return to work is now being used to support. 
"We invest in wellbeing" survey issued to staff as part of Investors in People application with action plan formulated to deal wityh results..
August 2023                                                                                                                                                                                                                                                          
Funding approved by the SLC Trust (ALF) for two posts to support student and staff health and wellbeing.  This is for Guidance &amp; Support and Counselling.  Pending SFC Mental Health Funds to support student health and wellebing to be published for 2023-24.  
October 2023
ALF approved funding for soup and a sandwich., with a further bid being submitted to the October ALF meeting. 
Pop up second hand shop now open to support students. 
January 2024
A further bid has been approved by the ALF for soup and sandwich free breakfast and lunch initiatives, together with funding for a Hortocultural Garden space to promote both positive mental and physical health benefits for staff and students.  Pop up second hand shop has been successful to date.   </t>
  </si>
  <si>
    <t xml:space="preserve">August 2024
This risk score has been reduced. This is another positive area for the College and Student and Staff wellbeing and safety continues to be of upmost importance.  The College has recently secured a further minibus for the new term at the request of the Student Association who raised concerns for the safety of students across the winter.  Similarly, the Foundation has continued to provide much needed financial support to provide free soups and sandwiches to students, not to mention the recent addition of the horticulture garden space to promote positive mental and physical wellbeing.   </t>
  </si>
  <si>
    <t>Head of Student Services</t>
  </si>
  <si>
    <t>1.1, 1.2, 1.3, 1.4, 1.5, 1.6, 1.7, 2.5, 2.6, 2.7, 3.1, 3.3</t>
  </si>
  <si>
    <t xml:space="preserve">That the College cannot  provide a robust learner experience supporting them onto their final destinations. </t>
  </si>
  <si>
    <t xml:space="preserve">Relates to application and recruitment experience,  students not receiving the appropriate or accurate information or the necessary access to support such as financial or  health and wellbeing. 
Recruitment impacted by outdated systems impacting the experience.  Also any delays to bursaries, additional IT equipment and discretionary support may impact. </t>
  </si>
  <si>
    <t xml:space="preserve">Applications are monitored by the Student Services Team, review of application and enrolment system in train.
Financial and emotional support offered by the Team. 
Team undertake regular training to provide the best possible service and to keep up to date with changes. 
Power BI now being used for curriculum planning and to ensure a more efficient application process.  Other mitigations include
•Same day response provided via dedicated student support email, including responses to financial and emotional crisis support. 
•Guidance and support staff available on campus for in person support on same day appointment basis. 
•Ongoing review of new Admissions electronic system to ensure smooth transition from application to enrolment. Additional work to be undertaken in this area via regular working group meetings.
•Staff attendance at new Mental Health First Aid training, as provided by SLC.
•Dissemination and attendance of external training opportunities, such as those provided by CDN, etc.
•Review potential increase in counselling and guidance/support provision to ensure reduction in waiting times for emotional support.
•Bursary software under review with developers.
•Support being provided to SA including additional recruitment of new VP.
•Provision of long term laptop loans via Library service to facilitate engagement in class and coursework.
Reinforced links between the student association, class reps and quality team so directly links back to the learner
More opportunities for students to undertake study skills in this academic year and it has now been introduced into twilight sessions. 
January 2023
Progressing students are due to be given a conditional offer in Feb 2023 for the first time.
National Career Review may inform College's approach to IAG.  Applications for 2023-24 due to open on 30th January 2023.
August 2023
The vast majority of applications and students are progressed on a timely basis, however, further actions are being taken to ensure consistency across the college. 
Updated Student Association Student Mental Health Agreement (SMHA) produced.
January 2024
Late payment of bursaries in the first academic term impacted on student retention as some students could not support their studies financially and had to withdraw. 
</t>
  </si>
  <si>
    <t xml:space="preserve">Additional central funding has been received to allow additional resources to be brought in to address particular issues that may be exacerbated due to the COVID pandemic. 
Website refresh now out to tender.
Power BI being used to for applications and curriculum planning. 
Review taking place regarding staffing resources to meet student needs of financial and emotional support.  This includes reviewing the possibility of additional recruitment within student funding, guidance and support, etc, including student placements for counselling.
May 2022
Current strike action by EIS is having a negative impact on the learning experience.
EQA activity at risk due to lecturers potentially not engaging and resulting learners as well. 
August 2022
Mitigating actions have allowed this risk to be reduced due to the completion of the key system updates, removal of barriers to progress and clearer focus on supporting students to achieve their destinations. 
October 2022
Work in progress on reviewing business support functions supporting the learner recruitment journey. 
January 2023
Longer term review required. 
October 2023
CEIAG workshops being delivered across all areas of the curriculum and more sessions being delivered by SDS in the College. 
Core skills project launched in August 2023 to support FT FE students in particular achieve a standard of literacy and numeracy. 
</t>
  </si>
  <si>
    <t xml:space="preserve">August 2024
Risk score has been increased as bursary risk tends to be higher at this point in the academic calendar. Nevertheless,  the review of the internal process for 'lessons learned' from the administration of student bursaries to ensure quick disemmination of funding going forward and the enhancement plan now in place to mitigate against the risk of delays from backlogs when assessing bursary applications is intended to support with an overall reduction in student drop out rates.  Similarly, standard monthly meetings with curriculum, student services and finance will ensure bursary application updates are communicated and any issues are resolved across departments on a more timely basis.  
There are however some achievement gaps that have been identified by reportable performance indicatiors which need to be investigated.  Current strike action continues to have a negative impact on the learning experience given delays to resulting student assessments and coursework. The College is also aware of potential external impact of ongoing industrial action on external quality assurance activities, which further heightens the risk to students.  
The College also recognises that Service Level Agreements (SLAs) across curriculum and business support areas need to be incorporated to help support a robust learner experience, whcih will help to manage student expectations better in the event of,  for example, faster response times.  
The College is currently reviewing its Extended Learning Support (ELS) model currently at the College with a view to making some structural changes that will further support the student experience.   </t>
  </si>
  <si>
    <t>3.1, 3.2, 3.4, 3.5, 3.6</t>
  </si>
  <si>
    <t>That there is a failure of Corporate Governance arrangements</t>
  </si>
  <si>
    <t>That the College would fail in its duties as a public body and charity to adhere to statutory expectations. Risk to business delivery; risk to reputation; risk to effective relations between SLC and NCL e.g. given journey towards dissolution and risk of distraction or tension and ensuing impact on operational delivery.</t>
  </si>
  <si>
    <t xml:space="preserve">Effective training and development for all staff, including in relation to compliance; Effective T&amp;D for the Board, given 10 new members, building on the recommendations of the EER and including consideration of culture and values of Board.  Advice sought from appropriate bodies (SFC, IA, Good Governance Steering Group).                                                                                                                             
Planning for the transition to dissolution will be important to ensure that we have the right systems, processes and relationships in place to take up position as a Regional college.  Work already in train to identify agreed actions; SFC has established a liaison group involving themselves, Scottish Government and the two colleges.                                                                                                                                                         The Audit and Risk Committee are overseeing a formal, quarterly review of all audit recommendations on a rolling basis to ensure that all actions agreed are completed appropriately and according to timetable.  
October 2022
Government Improvement Plan signed off by the Board of Management and agreed to incorporate this into the usual Board of Management Evaluation and Enhancement Plan. 
Strategy Day held with the Board of Management on Risk and Equality and Diversity held in Sept 2022
External Auditors content that regional board members and/ staff attend committee meetings. 
April 2023
The AAR report stated that the College was now fully compliant with the Code of Good Governance for Scotland's Colleges as at July 2022. 
August 2023
Staggered appointment of new board members. 
October 2023
Appointed a new permanent Governance Professional in September 2023. 
</t>
  </si>
  <si>
    <t>Awaiting finalisation of Board member induction programme;  Board discussion on SFC report to progress recommendations; Awaiting clarification from SFC/SG on timeframe for dissolution to allow for planning.
Jan 2022
Governance Improvement Plan established post the SFC Governance review as well as input from internal auditors is now being actioned. 
May 2022
Board members have been inducted; Key polices have been updated, financial regulations and bribery have all been updated and approved by Committee. Disciplinary, capability and grievance also due to be signed off at next HR Committee meetings; Governance Improvement plan shows progress against key actions. 
Board strategy day planned for 16 May 2022; Acting Principal now in place until investigation has been resolved; Risk now of reputational damage due to increase in press coverage.; Challenges in recruiting key staff and risks around staff being able to leave for additional positions. 
August 2022
Strategy Day planned for August 2022; Clerk to the Board reviewed key documentation; New staff  and student members appointed through the Clerk's successful recruitment; Significant progress made on Government Improvement and Management Response Plans.; The College adheres strictly to the Code of Good Governance for Scottish Colleges. 
January 2023
To date corporate governance is robust, with no breach of the Code for the 2022-23 year. 
April 2023
AAR from external audit providers confirmed that College was compliant with the Code at July 2022 and at the date of signing of the accounts (April 2023)
Audit of governance to be undertaken by Henderson Loggie in summer 2023 (postponed to early 2024).
August 2023
5 new Board members appointed over the summer. Board Development day held in August to being strategic planning. 
October 2023
Appointed a permanent Governance Professional in September 2023 who has completed all CDN Induction training and is part of the Goverance Professionals Group. Is also having a detailed handover with the Interim Governance Professional. 
January 2024
Recruitment process launched to replace board members who have left. Audit of governance also to be undertaken by Henderson Loggie in February 2024.</t>
  </si>
  <si>
    <t xml:space="preserve">August 2024
No change to risk scorings  All corporate governance arrangements are up to date and a new Governance Professional has been appointed. </t>
  </si>
  <si>
    <t>Principal</t>
  </si>
  <si>
    <t xml:space="preserve">No change </t>
  </si>
  <si>
    <t xml:space="preserve">all up to date - new governance professional appointed  - held strategy/training days. 1-2-1s are in train, refresh of gov statement for financial statements - new Board appointments. </t>
  </si>
  <si>
    <t xml:space="preserve">gov rolling review - refresh of terms of references </t>
  </si>
  <si>
    <t>speak to Peter</t>
  </si>
  <si>
    <t>2.3, 3.2, 3.3</t>
  </si>
  <si>
    <t>That there is a reputational risk to the College.</t>
  </si>
  <si>
    <t xml:space="preserve">•That potential students, staff or Board members are deterred from enrolling / joining the College.
•That the College suffers financial loss from a decrease in activity or loss of access to potential income streams.
</t>
  </si>
  <si>
    <t>• Staff development sessions on, for example, inclusiveness and diversity being part of mandatory training for staff;
• Regular staff meetings including annual all-staff conference;
• College has complaints procedure, clearly highlighted on website;
• Extensive governance training for senior staff and Board members being delivered as part of a rolling programme of development</t>
  </si>
  <si>
    <t xml:space="preserve">• Strategy being delevoped to ensure that "good news" stories are gathered centrally and distributed accordingly, particularly via social media; 
• The implications of impending decrease in allocation of central funding or activity to be managed accordingly in terms of publicity and student / staff perception and morale; 
•Action plan being formulated to address issues raised in staff survey
October 2023 
College is aware of potential legal issues being raised which may impact on the reputation.  Communication plan is being put in place to support. 
</t>
  </si>
  <si>
    <t xml:space="preserve">August 2024
No change to risk scores.  The College is acutely aware of potential reputational damage but has a communication plan in place and procedures for dealing with highly public crisis communications effectively and timely. 
The College currently undertakes a rolling publication of good news stories across social media and general press platforms and social media guidelines hae been developed to ensure that communications are appropriate. These guidelines will be rolled out to College staff pin the coming weeks. 
A stakeholder newsletter is set to be published later in August 2024 to support with the drive towards more positive communications from  the College.   
</t>
  </si>
  <si>
    <t>2.6, 2.7, 3.1, 3.2, 3.4, 3.5, 3.6</t>
  </si>
  <si>
    <t>That the College is not on track to meet the Scottish Government net zero targets.</t>
  </si>
  <si>
    <t xml:space="preserve">College has drafted a new Climate Change Emergency Action Plan,  based on the Further and Higher Education road map, which will go to the Finance and Resources Committee on 27 November 2023
College works very closely with the Energy Skills Partnership to deliver on national skills agendas.
College submits the Public Body Climate Change report submitted annually and monitors data. 
</t>
  </si>
  <si>
    <t>LED lighting replacement programme. The replacement of 1900 lights to LED fittings.
Additional Solar Panels fitted. The PV system comprise of 300 panels to give an additional output of 150kW.
Scottish Green Public Sector Estate Decarbonisation Scheme. The College has engaged with Mott MacDonald regarding pre capital works to investigate the Central Government Energy Efficiency Capital Grant Fund 2023/2024 to support the College journey to NET Zero.</t>
  </si>
  <si>
    <t xml:space="preserve">August 2024
The risk scoring has been increased.  The College  Climate Change Action Team (CCAT) group has set out and deliver a project plan for further initiatives that will be undertaken to support the goal of net zero targets by 2040. This includes car charging ports, air tightness of the building, water conservation and aeration measures and further ground source heat pumps, to name but a few. However, with both unknown and reductions in funding sources, it is increasingly difficult for the College to drive forward with larger capital investments. Scottish Government funding tends to be announced annually towards the end of the calendar year and is only available for a specific window, meaning that longer term plans cannot be put in place.  
Despite the heightened risk, the College provided a sustainability update at the Staff Development Day on 15th August 2024 and has plans to put in place a Climate Change Risk Register It will also work within the current funding resrictions to priortise spend accordingly. The team are well versed in remaining vigilant to any new funding streams that might present.    </t>
  </si>
  <si>
    <t>Risk Key</t>
  </si>
  <si>
    <t>1-4</t>
  </si>
  <si>
    <t>5-11</t>
  </si>
  <si>
    <t>12-16</t>
  </si>
  <si>
    <t>Summary Schedule</t>
  </si>
  <si>
    <t>January 2024</t>
  </si>
  <si>
    <t>Agenda Item ***</t>
  </si>
  <si>
    <t>Risk No.</t>
  </si>
  <si>
    <t>Link to College Strategic Objectives</t>
  </si>
  <si>
    <t>Risk Owner</t>
  </si>
  <si>
    <t>VP for Finance, Estates and Sustainability</t>
  </si>
  <si>
    <t>1,3</t>
  </si>
  <si>
    <t>VP for Learning &amp; Teaching</t>
  </si>
  <si>
    <t>2,3</t>
  </si>
  <si>
    <t>Head of IT</t>
  </si>
  <si>
    <t>Head of Estates / Head of IT</t>
  </si>
  <si>
    <t>1,2</t>
  </si>
  <si>
    <t>1,2,3</t>
  </si>
  <si>
    <t>Governance Professional</t>
  </si>
  <si>
    <t>College Strategic Objectives:</t>
  </si>
  <si>
    <r>
      <rPr>
        <b/>
        <sz val="10"/>
        <color rgb="FF000000"/>
        <rFont val="Calibri"/>
        <family val="2"/>
      </rPr>
      <t>Successful student</t>
    </r>
    <r>
      <rPr>
        <b/>
        <sz val="11"/>
        <color rgb="FF000000"/>
        <rFont val="Calibri"/>
        <family val="2"/>
      </rPr>
      <t>s</t>
    </r>
  </si>
  <si>
    <t>Highest quality education and support</t>
  </si>
  <si>
    <t>Sustainable behaviours</t>
  </si>
  <si>
    <t>Strategic Priority Quality Indicators</t>
  </si>
  <si>
    <t>Reference to Risk Register</t>
  </si>
  <si>
    <t>Risk Register at 4 February 2022</t>
  </si>
  <si>
    <t>Risk Number</t>
  </si>
  <si>
    <t>Strategic Priority 1 - Successful Students</t>
  </si>
  <si>
    <t> </t>
  </si>
  <si>
    <t>Equality of Opportunity</t>
  </si>
  <si>
    <t>Equity of outcomes</t>
  </si>
  <si>
    <t>Learners achieving to the best of their ability</t>
  </si>
  <si>
    <t>Skilled and knowledgeable staff</t>
  </si>
  <si>
    <t>High student attainment rates</t>
  </si>
  <si>
    <t>High post-course success rates</t>
  </si>
  <si>
    <t>High student satisfaction rates</t>
  </si>
  <si>
    <t>Strategic Priority 2 - Highest Quality Education and Support</t>
  </si>
  <si>
    <t>High-quality working and learning environment</t>
  </si>
  <si>
    <t>Responsive curriculum aligned to current and future employer requirements</t>
  </si>
  <si>
    <t>Valued and enthusiastic staff</t>
  </si>
  <si>
    <t>High-quality learning and teaching</t>
  </si>
  <si>
    <t>High-quality support services</t>
  </si>
  <si>
    <t>Innovative solutions</t>
  </si>
  <si>
    <t>Productive partnerships</t>
  </si>
  <si>
    <t>Strategic Priority 3 - Sustainable Behaviours</t>
  </si>
  <si>
    <t>Effective leadership and management</t>
  </si>
  <si>
    <t>Excellent governance</t>
  </si>
  <si>
    <t>Continuing professional learning and development</t>
  </si>
  <si>
    <t>Environmentally-sustainable behaviours</t>
  </si>
  <si>
    <t>Financial sustainability</t>
  </si>
  <si>
    <t>Appropriate risk management</t>
  </si>
  <si>
    <t>Risk Score Reference Grid</t>
  </si>
  <si>
    <t>Green</t>
  </si>
  <si>
    <t>Amber</t>
  </si>
  <si>
    <t>Red</t>
  </si>
  <si>
    <t>Removed</t>
  </si>
  <si>
    <t>Q</t>
  </si>
  <si>
    <t>R</t>
  </si>
  <si>
    <t>Added</t>
  </si>
  <si>
    <t>U</t>
  </si>
  <si>
    <t xml:space="preserve">Added </t>
  </si>
  <si>
    <t>Y</t>
  </si>
  <si>
    <t>Z</t>
  </si>
  <si>
    <t>AA</t>
  </si>
  <si>
    <t>AB</t>
  </si>
  <si>
    <t>AC</t>
  </si>
  <si>
    <t>AD</t>
  </si>
  <si>
    <t>AE</t>
  </si>
  <si>
    <t>LANARKSHIRE STRATEGIC RISK REGISTER</t>
  </si>
  <si>
    <t>Rating: Acceptable level of risk exposure subject to regular Targeted Monitoring. Risk Control Measures may be required in support of active monitoring                                                                                                                                Reporting: Regional Strategy Risk Management Group / Senior Management Team.</t>
  </si>
  <si>
    <t>2.1; 2.8; 3.6; 3.7; 3.8; 3.9; 3.10</t>
  </si>
  <si>
    <r>
      <t xml:space="preserve">Region fails to deliver ESF funding target.                                                                                                                                                                                                                                                                                                                                                                                                                                                    </t>
    </r>
    <r>
      <rPr>
        <sz val="12"/>
        <rFont val="Calibri"/>
        <family val="2"/>
        <scheme val="minor"/>
      </rPr>
      <t>Loss of funding  from public sources;                                                   Loss of reputation  from  customer, learner, stakeholder, partner perspective;                                                                 Staff jobs at risk;                                                                                                    Deterioration of staff morale and positive organisation culture;                                                                                             Deterioration of individual staff and team Performance.</t>
    </r>
  </si>
  <si>
    <t>ESF delivery plan agreed with SFC;                              Lanarkshire Regional Strategy;                                                             Regional Strategic Risk Management Strategy &amp; Framework;                                                          Lanarkshire Regional Outcome Agreement;                                                Fed on-line performance monitoring system;                                                  RSB Committee monitoring;                                                                College planning frameworks;                                                                     College performance management frameworks.</t>
  </si>
  <si>
    <t>Not Required at this time.</t>
  </si>
  <si>
    <r>
      <rPr>
        <b/>
        <sz val="12"/>
        <rFont val="Calibri"/>
        <family val="2"/>
        <scheme val="minor"/>
      </rPr>
      <t xml:space="preserve">Risk Owner: </t>
    </r>
    <r>
      <rPr>
        <sz val="12"/>
        <rFont val="Calibri"/>
        <family val="2"/>
        <scheme val="minor"/>
      </rPr>
      <t xml:space="preserve">                   VP CPP (NCL) /  DP (SLC) </t>
    </r>
    <r>
      <rPr>
        <b/>
        <sz val="12"/>
        <rFont val="Calibri"/>
        <family val="2"/>
        <scheme val="minor"/>
      </rPr>
      <t>CAP Owner:</t>
    </r>
    <r>
      <rPr>
        <sz val="12"/>
        <rFont val="Calibri"/>
        <family val="2"/>
        <scheme val="minor"/>
      </rPr>
      <t xml:space="preserve"> N/A)                                     </t>
    </r>
    <r>
      <rPr>
        <b/>
        <sz val="12"/>
        <rFont val="Calibri"/>
        <family val="2"/>
        <scheme val="minor"/>
      </rPr>
      <t>Reporting:</t>
    </r>
    <r>
      <rPr>
        <sz val="12"/>
        <rFont val="Calibri"/>
        <family val="2"/>
        <scheme val="minor"/>
      </rPr>
      <t xml:space="preserve"> NA</t>
    </r>
  </si>
  <si>
    <t>3.3; 3.5; 3.9</t>
  </si>
  <si>
    <r>
      <t xml:space="preserve">Staff attendance / absence rates affect ability to maintain required levels of productivity.                                                                                                                                                                                                                                                                                                      </t>
    </r>
    <r>
      <rPr>
        <sz val="12"/>
        <rFont val="Calibri"/>
        <family val="2"/>
        <scheme val="minor"/>
      </rPr>
      <t>Increased staff costs.                                                                                             Reduction in levels of learner satisfaction.                                                        Negative affect on Staff morale. 
Covid-19 related absences, including self-isolation.</t>
    </r>
  </si>
  <si>
    <t xml:space="preserve">Financial                                              Student experience                                                                                                       Social                                                        </t>
  </si>
  <si>
    <t>Development of new staff attendance policy and procedure providing an improved balance between challenge and support.                                                                                                 Improved reporting.                                                                                  Improved monitoring via dashboards.
Remote delivery of the curriculum.</t>
  </si>
  <si>
    <r>
      <rPr>
        <b/>
        <sz val="12"/>
        <rFont val="Calibri"/>
        <family val="2"/>
        <scheme val="minor"/>
      </rPr>
      <t xml:space="preserve">Risk Owner: </t>
    </r>
    <r>
      <rPr>
        <sz val="12"/>
        <rFont val="Calibri"/>
        <family val="2"/>
        <scheme val="minor"/>
      </rPr>
      <t xml:space="preserve">                   AP OD (NCL) / </t>
    </r>
    <r>
      <rPr>
        <b/>
        <sz val="12"/>
        <rFont val="Calibri"/>
        <family val="2"/>
        <scheme val="minor"/>
      </rPr>
      <t>CAP Owner:</t>
    </r>
    <r>
      <rPr>
        <sz val="12"/>
        <rFont val="Calibri"/>
        <family val="2"/>
        <scheme val="minor"/>
      </rPr>
      <t xml:space="preserve"> N/A                                           </t>
    </r>
    <r>
      <rPr>
        <b/>
        <sz val="12"/>
        <rFont val="Calibri"/>
        <family val="2"/>
        <scheme val="minor"/>
      </rPr>
      <t>Reporting:</t>
    </r>
    <r>
      <rPr>
        <sz val="12"/>
        <rFont val="Calibri"/>
        <family val="2"/>
        <scheme val="minor"/>
      </rPr>
      <t xml:space="preserve"> N/A   </t>
    </r>
  </si>
  <si>
    <r>
      <rPr>
        <b/>
        <sz val="12"/>
        <rFont val="Calibri"/>
        <family val="2"/>
        <scheme val="minor"/>
      </rPr>
      <t xml:space="preserve">Rating: </t>
    </r>
    <r>
      <rPr>
        <sz val="12"/>
        <rFont val="Calibri"/>
        <family val="2"/>
        <scheme val="minor"/>
      </rPr>
      <t xml:space="preserve">Acceptable level of risk exposure subject to regular Targeted Monitoring. Risk Control Measures may be required in support of active monitoring                                                                                                                                </t>
    </r>
    <r>
      <rPr>
        <b/>
        <sz val="12"/>
        <rFont val="Calibri"/>
        <family val="2"/>
        <scheme val="minor"/>
      </rPr>
      <t xml:space="preserve">Reporting: </t>
    </r>
    <r>
      <rPr>
        <sz val="12"/>
        <rFont val="Calibri"/>
        <family val="2"/>
        <scheme val="minor"/>
      </rPr>
      <t>Regional Strategy Risk Management Group / Senior Management Team.</t>
    </r>
  </si>
  <si>
    <r>
      <rPr>
        <b/>
        <sz val="12"/>
        <rFont val="Calibri"/>
        <family val="2"/>
        <scheme val="minor"/>
      </rPr>
      <t xml:space="preserve">Rating: </t>
    </r>
    <r>
      <rPr>
        <sz val="12"/>
        <rFont val="Calibri"/>
        <family val="2"/>
        <scheme val="minor"/>
      </rPr>
      <t xml:space="preserve">Acceptable level of risk exposure subject to regular Targeted Monitoring. Risk Control Measures may be required in support of active monitoring                                                                                                                                </t>
    </r>
    <r>
      <rPr>
        <b/>
        <sz val="12"/>
        <rFont val="Calibri"/>
        <family val="2"/>
        <scheme val="minor"/>
      </rPr>
      <t xml:space="preserve">Reporting: </t>
    </r>
    <r>
      <rPr>
        <sz val="12"/>
        <rFont val="Calibri"/>
        <family val="2"/>
        <scheme val="minor"/>
      </rPr>
      <t>Risk Management Group / Senior Management Team.</t>
    </r>
  </si>
  <si>
    <r>
      <rPr>
        <b/>
        <sz val="12"/>
        <rFont val="Calibri"/>
        <family val="2"/>
        <scheme val="minor"/>
      </rPr>
      <t xml:space="preserve">Rating: </t>
    </r>
    <r>
      <rPr>
        <sz val="12"/>
        <rFont val="Calibri"/>
        <family val="2"/>
        <scheme val="minor"/>
      </rPr>
      <t xml:space="preserve">Acceptable level of risk exposure subject to regular Targeted Monitoring. Risk Control Measures may be required in support of active monitoring                                                                                                                                </t>
    </r>
    <r>
      <rPr>
        <b/>
        <sz val="12"/>
        <rFont val="Calibri"/>
        <family val="2"/>
        <scheme val="minor"/>
      </rPr>
      <t>Reporting:</t>
    </r>
    <r>
      <rPr>
        <sz val="12"/>
        <rFont val="Calibri"/>
        <family val="2"/>
        <scheme val="minor"/>
      </rPr>
      <t xml:space="preserve"> Regional Strategy Risk Management Group / Senior Management Team.</t>
    </r>
  </si>
  <si>
    <t>1.1; 1.4.</t>
  </si>
  <si>
    <r>
      <t xml:space="preserve">Failure to comply with new General Data Protection Regulation (GDPR).                                                                                                                                                                                                                                                                                                                                                 
</t>
    </r>
    <r>
      <rPr>
        <sz val="12"/>
        <rFont val="Calibri"/>
        <family val="2"/>
        <scheme val="minor"/>
      </rPr>
      <t xml:space="preserve">Significant financial penalties for non-compliance;
Potential data loss or breach due to lack of clear internal CPD and Guidance;
</t>
    </r>
  </si>
  <si>
    <t>Reputational                                                                                               Governance                                                                Financial</t>
  </si>
  <si>
    <r>
      <rPr>
        <b/>
        <sz val="12"/>
        <rFont val="Calibri"/>
        <family val="2"/>
        <scheme val="minor"/>
      </rPr>
      <t>Rating:</t>
    </r>
    <r>
      <rPr>
        <sz val="12"/>
        <rFont val="Calibri"/>
        <family val="2"/>
        <scheme val="minor"/>
      </rPr>
      <t xml:space="preserve"> Acceptable level of risk subject to regular Routine Monitoring.                                                                                                                                                                                                 </t>
    </r>
    <r>
      <rPr>
        <b/>
        <sz val="12"/>
        <rFont val="Calibri"/>
        <family val="2"/>
        <scheme val="minor"/>
      </rPr>
      <t>Reporting:</t>
    </r>
    <r>
      <rPr>
        <sz val="12"/>
        <rFont val="Calibri"/>
        <family val="2"/>
        <scheme val="minor"/>
      </rPr>
      <t xml:space="preserve"> Regional Strategy Risk Management Group Risk Management Group / Senior Management Team.</t>
    </r>
  </si>
  <si>
    <t xml:space="preserve">Appointment of Data Protection Officer;
Staff CPD sessions for GDPR;
College community working groups via CDN and APUC;
Policy and procedures;
Measures to identify occurrence of data breach/loss;
Register of subject data held within systems;
Data impact assessments;
</t>
  </si>
  <si>
    <r>
      <rPr>
        <b/>
        <sz val="12"/>
        <rFont val="Calibri"/>
        <family val="2"/>
        <scheme val="minor"/>
      </rPr>
      <t xml:space="preserve">Risk Owner:    </t>
    </r>
    <r>
      <rPr>
        <sz val="12"/>
        <rFont val="Calibri"/>
        <family val="2"/>
        <scheme val="minor"/>
      </rPr>
      <t xml:space="preserve">                               AP OD  / AP PI (NCL) / DP  (SLC)                                      </t>
    </r>
    <r>
      <rPr>
        <b/>
        <sz val="12"/>
        <rFont val="Calibri"/>
        <family val="2"/>
        <scheme val="minor"/>
      </rPr>
      <t xml:space="preserve">Reporting:                   </t>
    </r>
    <r>
      <rPr>
        <sz val="12"/>
        <rFont val="Calibri"/>
        <family val="2"/>
        <scheme val="minor"/>
      </rPr>
      <t>Principal  (NCL)</t>
    </r>
  </si>
  <si>
    <r>
      <t xml:space="preserve">Risk of failure of the Payroll system </t>
    </r>
    <r>
      <rPr>
        <sz val="12"/>
        <color rgb="FF000000"/>
        <rFont val="Calibri"/>
        <family val="2"/>
        <scheme val="minor"/>
      </rPr>
      <t xml:space="preserve"> due to on-going issues</t>
    </r>
    <r>
      <rPr>
        <b/>
        <sz val="12"/>
        <color indexed="8"/>
        <rFont val="Calibri"/>
        <family val="2"/>
        <scheme val="minor"/>
      </rPr>
      <t xml:space="preserve"> </t>
    </r>
    <r>
      <rPr>
        <sz val="12"/>
        <color rgb="FF000000"/>
        <rFont val="Calibri"/>
        <family val="2"/>
        <scheme val="minor"/>
      </rPr>
      <t>and concern around a single point of failure</t>
    </r>
  </si>
  <si>
    <t>The payroll team are being supported by ICT to ensure the necessary files can be created and sent each month and that all staff are paid on time.  A working group has been establied to consider a new HR system for the College including a new, simplified payroll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</si>
</sst>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yy;@"/>
    <numFmt numFmtId="166" formatCode="[$-F800]dddd\,\ mmmm\ dd\,\ yyyy"/>
  </numFmts>
  <fonts count="91">
    <font>
      <sz val="10"/>
      <name val="Arial"/>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1"/>
      <name val="Calibri"/>
      <family val="2"/>
      <scheme val="minor"/>
    </font>
    <font>
      <sz val="11"/>
      <color indexed="8"/>
      <name val="Calibri"/>
      <family val="2"/>
      <scheme val="minor"/>
    </font>
    <font>
      <sz val="11"/>
      <name val="Calibri"/>
      <family val="2"/>
      <scheme val="minor"/>
    </font>
    <font>
      <u/>
      <sz val="11"/>
      <name val="Calibri"/>
      <family val="2"/>
      <scheme val="minor"/>
    </font>
    <font>
      <b/>
      <sz val="11"/>
      <color rgb="FF00B050"/>
      <name val="Calibri"/>
      <family val="2"/>
      <scheme val="minor"/>
    </font>
    <font>
      <b/>
      <sz val="11"/>
      <color rgb="FFFF0000"/>
      <name val="Calibri"/>
      <family val="2"/>
      <scheme val="minor"/>
    </font>
    <font>
      <b/>
      <sz val="11"/>
      <color theme="0"/>
      <name val="Calibri"/>
      <family val="2"/>
      <scheme val="minor"/>
    </font>
    <font>
      <sz val="11"/>
      <color theme="0"/>
      <name val="Calibri"/>
      <family val="2"/>
      <scheme val="minor"/>
    </font>
    <font>
      <sz val="16"/>
      <color indexed="8"/>
      <name val="Calibri"/>
      <family val="2"/>
      <scheme val="minor"/>
    </font>
    <font>
      <b/>
      <sz val="20"/>
      <color indexed="8"/>
      <name val="Calibri"/>
      <family val="2"/>
      <scheme val="minor"/>
    </font>
    <font>
      <sz val="11"/>
      <color rgb="FF00000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u/>
      <sz val="28"/>
      <color theme="1"/>
      <name val="Arial"/>
      <family val="2"/>
    </font>
    <font>
      <b/>
      <sz val="20"/>
      <color theme="1"/>
      <name val="Calibri"/>
      <family val="2"/>
      <scheme val="minor"/>
    </font>
    <font>
      <sz val="11"/>
      <name val="Calibri"/>
      <family val="2"/>
    </font>
    <font>
      <sz val="10"/>
      <color rgb="FFFF0000"/>
      <name val="Arial"/>
      <family val="2"/>
    </font>
    <font>
      <sz val="10"/>
      <color rgb="FF00B050"/>
      <name val="Arial"/>
      <family val="2"/>
    </font>
    <font>
      <b/>
      <sz val="10"/>
      <color rgb="FF00B050"/>
      <name val="Arial"/>
      <family val="2"/>
    </font>
    <font>
      <b/>
      <sz val="11"/>
      <color rgb="FF000000"/>
      <name val="Calibri"/>
      <family val="2"/>
    </font>
    <font>
      <sz val="11"/>
      <color rgb="FF000000"/>
      <name val="Calibri"/>
      <family val="2"/>
    </font>
    <font>
      <sz val="11"/>
      <color rgb="FF000000"/>
      <name val="Times New Roman"/>
      <family val="1"/>
    </font>
    <font>
      <b/>
      <sz val="11"/>
      <name val="Calibri"/>
      <family val="2"/>
    </font>
    <font>
      <sz val="11"/>
      <color rgb="FF9C6500"/>
      <name val="Calibri"/>
      <family val="2"/>
      <scheme val="minor"/>
    </font>
    <font>
      <b/>
      <sz val="10"/>
      <color theme="1"/>
      <name val="Calibri"/>
      <family val="2"/>
      <scheme val="minor"/>
    </font>
    <font>
      <sz val="10"/>
      <color theme="1"/>
      <name val="Calibri"/>
      <family val="2"/>
      <scheme val="minor"/>
    </font>
    <font>
      <b/>
      <sz val="12"/>
      <color indexed="8"/>
      <name val="Calibri"/>
      <family val="2"/>
      <scheme val="minor"/>
    </font>
    <font>
      <b/>
      <sz val="12"/>
      <name val="Calibri"/>
      <family val="2"/>
      <scheme val="minor"/>
    </font>
    <font>
      <sz val="12"/>
      <color indexed="8"/>
      <name val="Calibri"/>
      <family val="2"/>
      <scheme val="minor"/>
    </font>
    <font>
      <sz val="12"/>
      <name val="Calibri"/>
      <family val="2"/>
      <scheme val="minor"/>
    </font>
    <font>
      <u/>
      <sz val="12"/>
      <name val="Calibri"/>
      <family val="2"/>
      <scheme val="minor"/>
    </font>
    <font>
      <sz val="12"/>
      <color rgb="FFFF0000"/>
      <name val="Calibri"/>
      <family val="2"/>
      <scheme val="minor"/>
    </font>
    <font>
      <b/>
      <sz val="12"/>
      <color rgb="FF000000"/>
      <name val="Calibri"/>
      <family val="2"/>
      <scheme val="minor"/>
    </font>
    <font>
      <b/>
      <sz val="12"/>
      <color rgb="FF000000"/>
      <name val="Calibri"/>
      <family val="2"/>
    </font>
    <font>
      <sz val="12"/>
      <name val="Calibri"/>
      <family val="2"/>
    </font>
    <font>
      <b/>
      <sz val="12"/>
      <color rgb="FF0070C0"/>
      <name val="Calibri"/>
      <family val="2"/>
      <scheme val="minor"/>
    </font>
    <font>
      <sz val="12"/>
      <color theme="9" tint="-0.249977111117893"/>
      <name val="Calibri"/>
      <family val="2"/>
      <scheme val="minor"/>
    </font>
    <font>
      <sz val="12"/>
      <color rgb="FF00B050"/>
      <name val="Calibri"/>
      <family val="2"/>
      <scheme val="minor"/>
    </font>
    <font>
      <sz val="12"/>
      <color rgb="FF3366FF"/>
      <name val="Calibri"/>
      <family val="2"/>
      <scheme val="minor"/>
    </font>
    <font>
      <sz val="12"/>
      <color rgb="FF000000"/>
      <name val="Calibri"/>
      <family val="2"/>
      <scheme val="minor"/>
    </font>
    <font>
      <sz val="12"/>
      <name val="Segoe UI"/>
      <family val="2"/>
    </font>
    <font>
      <b/>
      <sz val="12"/>
      <color rgb="FF00B050"/>
      <name val="Calibri"/>
      <family val="2"/>
      <scheme val="minor"/>
    </font>
    <font>
      <sz val="11"/>
      <name val="Times New Roman"/>
      <family val="1"/>
    </font>
    <font>
      <b/>
      <sz val="11"/>
      <color rgb="FF000000"/>
      <name val="Times New Roman"/>
      <family val="1"/>
    </font>
    <font>
      <b/>
      <sz val="11"/>
      <name val="Times New Roman"/>
      <family val="1"/>
    </font>
    <font>
      <b/>
      <sz val="26"/>
      <color theme="1"/>
      <name val="Calibri"/>
      <family val="2"/>
      <scheme val="minor"/>
    </font>
    <font>
      <b/>
      <sz val="13"/>
      <color theme="1"/>
      <name val="Calibri"/>
      <family val="2"/>
      <scheme val="minor"/>
    </font>
    <font>
      <sz val="13"/>
      <color theme="1"/>
      <name val="Calibri"/>
      <family val="2"/>
      <scheme val="minor"/>
    </font>
    <font>
      <b/>
      <sz val="13"/>
      <color theme="0"/>
      <name val="Calibri"/>
      <family val="2"/>
      <scheme val="minor"/>
    </font>
    <font>
      <sz val="13"/>
      <color rgb="FF9C6500"/>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color indexed="9"/>
      <name val="Calibri"/>
      <family val="2"/>
      <scheme val="minor"/>
    </font>
    <font>
      <b/>
      <sz val="11"/>
      <color theme="1"/>
      <name val="Arial"/>
      <family val="2"/>
    </font>
    <font>
      <sz val="11"/>
      <color rgb="FF000000"/>
      <name val="Arial"/>
      <family val="2"/>
    </font>
    <font>
      <sz val="12"/>
      <color rgb="FF000000"/>
      <name val="Calibri"/>
      <family val="2"/>
    </font>
    <font>
      <sz val="11"/>
      <name val="Arial"/>
      <family val="2"/>
    </font>
    <font>
      <b/>
      <sz val="14"/>
      <color theme="1"/>
      <name val="Arial"/>
      <family val="2"/>
    </font>
    <font>
      <b/>
      <sz val="11"/>
      <color rgb="FF000000"/>
      <name val="Arial"/>
      <family val="2"/>
    </font>
    <font>
      <b/>
      <u/>
      <sz val="14"/>
      <name val="Arial"/>
      <family val="2"/>
    </font>
    <font>
      <sz val="14"/>
      <name val="Arial"/>
      <family val="2"/>
    </font>
    <font>
      <sz val="11"/>
      <color theme="1"/>
      <name val="Arial"/>
      <family val="2"/>
    </font>
    <font>
      <sz val="11.5"/>
      <color indexed="8"/>
      <name val="Calibri"/>
      <family val="2"/>
      <scheme val="minor"/>
    </font>
    <font>
      <sz val="10"/>
      <name val="Calibri"/>
      <family val="2"/>
      <scheme val="minor"/>
    </font>
    <font>
      <b/>
      <sz val="14"/>
      <color theme="1"/>
      <name val="Calibri"/>
      <family val="2"/>
      <scheme val="minor"/>
    </font>
    <font>
      <sz val="9"/>
      <color theme="1"/>
      <name val="Calibri"/>
      <family val="2"/>
      <scheme val="minor"/>
    </font>
    <font>
      <b/>
      <sz val="10"/>
      <color rgb="FF000000"/>
      <name val="Calibri"/>
      <family val="2"/>
    </font>
    <font>
      <sz val="12"/>
      <color theme="1"/>
      <name val="Arial"/>
      <family val="2"/>
      <charset val="1"/>
    </font>
    <font>
      <sz val="9"/>
      <name val="Calibri"/>
      <family val="2"/>
      <scheme val="minor"/>
    </font>
    <font>
      <b/>
      <sz val="11"/>
      <name val="Calibri (Body)"/>
    </font>
    <font>
      <sz val="11"/>
      <name val="Calibri (Body)"/>
    </font>
    <font>
      <b/>
      <sz val="11"/>
      <color rgb="FF000000"/>
      <name val="Calibri (Body)"/>
    </font>
    <font>
      <sz val="11"/>
      <color rgb="FF000000"/>
      <name val="Calibri (Body)"/>
    </font>
    <font>
      <sz val="11"/>
      <color theme="1"/>
      <name val="Calibri (Body)"/>
    </font>
    <font>
      <b/>
      <sz val="11"/>
      <color theme="1"/>
      <name val="Calibri (Body)"/>
    </font>
    <font>
      <b/>
      <sz val="11"/>
      <color rgb="FF00B050"/>
      <name val="Calibri (Body)"/>
    </font>
  </fonts>
  <fills count="2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7F71"/>
        <bgColor indexed="64"/>
      </patternFill>
    </fill>
    <fill>
      <patternFill patternType="solid">
        <fgColor rgb="FFFEFDCF"/>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9900"/>
        <bgColor indexed="64"/>
      </patternFill>
    </fill>
    <fill>
      <patternFill patternType="solid">
        <fgColor rgb="FFFFBAB3"/>
        <bgColor indexed="64"/>
      </patternFill>
    </fill>
    <fill>
      <patternFill patternType="solid">
        <fgColor rgb="FFFFEB9C"/>
      </patternFill>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theme="8" tint="0.79998168889431442"/>
        <bgColor indexed="64"/>
      </patternFill>
    </fill>
    <fill>
      <patternFill patternType="solid">
        <fgColor rgb="FFED7D31"/>
        <bgColor indexed="64"/>
      </patternFill>
    </fill>
    <fill>
      <patternFill patternType="solid">
        <fgColor rgb="FF00B050"/>
        <bgColor indexed="64"/>
      </patternFill>
    </fill>
    <fill>
      <patternFill patternType="solid">
        <fgColor rgb="FFFFFF00"/>
        <bgColor rgb="FF000000"/>
      </patternFill>
    </fill>
    <fill>
      <patternFill patternType="solid">
        <fgColor rgb="FFE3E3E3"/>
        <bgColor rgb="FF000000"/>
      </patternFill>
    </fill>
    <fill>
      <patternFill patternType="solid">
        <fgColor rgb="FF00B0F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ck">
        <color auto="1"/>
      </left>
      <right/>
      <top/>
      <bottom style="thin">
        <color auto="1"/>
      </bottom>
      <diagonal/>
    </border>
    <border>
      <left/>
      <right style="medium">
        <color auto="1"/>
      </right>
      <top/>
      <bottom style="thin">
        <color auto="1"/>
      </bottom>
      <diagonal/>
    </border>
    <border>
      <left style="thick">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n">
        <color auto="1"/>
      </right>
      <top style="thin">
        <color auto="1"/>
      </top>
      <bottom style="thick">
        <color auto="1"/>
      </bottom>
      <diagonal/>
    </border>
    <border>
      <left style="medium">
        <color auto="1"/>
      </left>
      <right style="thin">
        <color auto="1"/>
      </right>
      <top style="thin">
        <color auto="1"/>
      </top>
      <bottom/>
      <diagonal/>
    </border>
    <border>
      <left style="thick">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ck">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ck">
        <color rgb="FF640000"/>
      </right>
      <top style="thick">
        <color rgb="FF640000"/>
      </top>
      <bottom style="thin">
        <color indexed="64"/>
      </bottom>
      <diagonal/>
    </border>
    <border>
      <left style="thin">
        <color indexed="64"/>
      </left>
      <right style="thin">
        <color indexed="64"/>
      </right>
      <top style="thick">
        <color rgb="FF640000"/>
      </top>
      <bottom style="thin">
        <color indexed="64"/>
      </bottom>
      <diagonal/>
    </border>
    <border>
      <left style="thin">
        <color indexed="64"/>
      </left>
      <right style="thick">
        <color rgb="FF640000"/>
      </right>
      <top style="thin">
        <color indexed="64"/>
      </top>
      <bottom style="thin">
        <color indexed="64"/>
      </bottom>
      <diagonal/>
    </border>
    <border>
      <left style="thin">
        <color auto="1"/>
      </left>
      <right style="thick">
        <color theme="9" tint="-0.499984740745262"/>
      </right>
      <top style="thick">
        <color theme="9" tint="-0.499984740745262"/>
      </top>
      <bottom style="thin">
        <color auto="1"/>
      </bottom>
      <diagonal/>
    </border>
    <border>
      <left style="thin">
        <color auto="1"/>
      </left>
      <right style="thick">
        <color theme="9" tint="-0.499984740745262"/>
      </right>
      <top style="thin">
        <color auto="1"/>
      </top>
      <bottom style="thin">
        <color auto="1"/>
      </bottom>
      <diagonal/>
    </border>
    <border>
      <left style="thin">
        <color auto="1"/>
      </left>
      <right style="thin">
        <color auto="1"/>
      </right>
      <top style="thick">
        <color theme="9" tint="-0.499984740745262"/>
      </top>
      <bottom style="thin">
        <color auto="1"/>
      </bottom>
      <diagonal/>
    </border>
    <border>
      <left style="thin">
        <color indexed="64"/>
      </left>
      <right style="thick">
        <color theme="6" tint="-0.499984740745262"/>
      </right>
      <top style="thick">
        <color theme="6" tint="-0.499984740745262"/>
      </top>
      <bottom style="thin">
        <color indexed="64"/>
      </bottom>
      <diagonal/>
    </border>
    <border>
      <left style="thin">
        <color indexed="64"/>
      </left>
      <right style="thick">
        <color theme="6" tint="-0.499984740745262"/>
      </right>
      <top style="thin">
        <color indexed="64"/>
      </top>
      <bottom style="thin">
        <color indexed="64"/>
      </bottom>
      <diagonal/>
    </border>
    <border>
      <left style="thin">
        <color indexed="64"/>
      </left>
      <right style="thin">
        <color indexed="64"/>
      </right>
      <top style="thick">
        <color theme="6" tint="-0.499984740745262"/>
      </top>
      <bottom style="thin">
        <color indexed="64"/>
      </bottom>
      <diagonal/>
    </border>
    <border>
      <left style="thick">
        <color rgb="FF640000"/>
      </left>
      <right/>
      <top/>
      <bottom style="thin">
        <color indexed="64"/>
      </bottom>
      <diagonal/>
    </border>
    <border>
      <left style="thin">
        <color indexed="64"/>
      </left>
      <right/>
      <top style="thick">
        <color rgb="FF640000"/>
      </top>
      <bottom/>
      <diagonal/>
    </border>
    <border>
      <left/>
      <right/>
      <top style="thick">
        <color rgb="FF640000"/>
      </top>
      <bottom/>
      <diagonal/>
    </border>
    <border>
      <left/>
      <right style="thick">
        <color rgb="FF640000"/>
      </right>
      <top style="thick">
        <color rgb="FF640000"/>
      </top>
      <bottom/>
      <diagonal/>
    </border>
    <border>
      <left/>
      <right style="thick">
        <color rgb="FF640000"/>
      </right>
      <top/>
      <bottom/>
      <diagonal/>
    </border>
    <border>
      <left style="thin">
        <color indexed="64"/>
      </left>
      <right/>
      <top/>
      <bottom style="thick">
        <color rgb="FF640000"/>
      </bottom>
      <diagonal/>
    </border>
    <border>
      <left style="thin">
        <color indexed="64"/>
      </left>
      <right style="thin">
        <color indexed="64"/>
      </right>
      <top style="thick">
        <color rgb="FF640000"/>
      </top>
      <bottom/>
      <diagonal/>
    </border>
    <border>
      <left/>
      <right style="thin">
        <color indexed="64"/>
      </right>
      <top style="thick">
        <color rgb="FF640000"/>
      </top>
      <bottom/>
      <diagonal/>
    </border>
    <border>
      <left style="thin">
        <color auto="1"/>
      </left>
      <right style="thin">
        <color auto="1"/>
      </right>
      <top style="thick">
        <color theme="9" tint="-0.499984740745262"/>
      </top>
      <bottom/>
      <diagonal/>
    </border>
    <border>
      <left style="thin">
        <color indexed="64"/>
      </left>
      <right/>
      <top style="thick">
        <color theme="9" tint="-0.499984740745262"/>
      </top>
      <bottom/>
      <diagonal/>
    </border>
    <border>
      <left/>
      <right style="thin">
        <color indexed="64"/>
      </right>
      <top style="thick">
        <color theme="9" tint="-0.499984740745262"/>
      </top>
      <bottom/>
      <diagonal/>
    </border>
    <border>
      <left style="thin">
        <color indexed="64"/>
      </left>
      <right/>
      <top style="thick">
        <color theme="6" tint="-0.499984740745262"/>
      </top>
      <bottom style="thin">
        <color indexed="64"/>
      </bottom>
      <diagonal/>
    </border>
    <border>
      <left/>
      <right style="thin">
        <color indexed="64"/>
      </right>
      <top style="thick">
        <color theme="6" tint="-0.499984740745262"/>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auto="1"/>
      </right>
      <top style="thin">
        <color auto="1"/>
      </top>
      <bottom style="medium">
        <color indexed="64"/>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auto="1"/>
      </top>
      <bottom/>
      <diagonal/>
    </border>
    <border>
      <left/>
      <right style="medium">
        <color indexed="64"/>
      </right>
      <top style="medium">
        <color auto="1"/>
      </top>
      <bottom/>
      <diagonal/>
    </border>
  </borders>
  <cellStyleXfs count="8">
    <xf numFmtId="0" fontId="0" fillId="0" borderId="0"/>
    <xf numFmtId="0" fontId="9" fillId="0" borderId="0"/>
    <xf numFmtId="0" fontId="7" fillId="0" borderId="0"/>
    <xf numFmtId="0" fontId="6" fillId="0" borderId="0"/>
    <xf numFmtId="0" fontId="5" fillId="0" borderId="0"/>
    <xf numFmtId="0" fontId="37" fillId="17" borderId="0" applyNumberFormat="0" applyBorder="0" applyAlignment="0" applyProtection="0"/>
    <xf numFmtId="0" fontId="4" fillId="0" borderId="0"/>
    <xf numFmtId="0" fontId="76" fillId="0" borderId="0"/>
  </cellStyleXfs>
  <cellXfs count="723">
    <xf numFmtId="0" fontId="0" fillId="0" borderId="0" xfId="0"/>
    <xf numFmtId="0" fontId="14" fillId="0" borderId="0" xfId="0" applyFont="1" applyAlignment="1">
      <alignment vertical="top" wrapText="1"/>
    </xf>
    <xf numFmtId="0" fontId="14" fillId="0" borderId="0" xfId="0" applyFont="1" applyAlignment="1">
      <alignment horizontal="center" vertical="top" wrapText="1"/>
    </xf>
    <xf numFmtId="0" fontId="15" fillId="0" borderId="0" xfId="0" applyFont="1" applyAlignment="1">
      <alignment horizontal="left" vertical="top" wrapText="1"/>
    </xf>
    <xf numFmtId="0" fontId="15" fillId="0" borderId="0" xfId="0" applyFont="1" applyAlignment="1">
      <alignment vertical="top" wrapText="1"/>
    </xf>
    <xf numFmtId="0" fontId="12" fillId="0" borderId="0" xfId="0" applyFont="1" applyAlignment="1">
      <alignment vertical="top" wrapText="1"/>
    </xf>
    <xf numFmtId="0" fontId="14" fillId="0" borderId="0" xfId="0" applyFont="1" applyAlignment="1">
      <alignment horizontal="left" vertical="top" wrapText="1"/>
    </xf>
    <xf numFmtId="0" fontId="15" fillId="0" borderId="0" xfId="0" applyFont="1" applyAlignment="1">
      <alignment horizontal="left" vertical="top"/>
    </xf>
    <xf numFmtId="0" fontId="13" fillId="0" borderId="0" xfId="0" applyFont="1" applyAlignment="1">
      <alignment horizontal="center" vertical="top" wrapText="1"/>
    </xf>
    <xf numFmtId="0" fontId="13" fillId="0" borderId="0" xfId="0" applyFont="1" applyAlignment="1">
      <alignment vertical="top" wrapText="1"/>
    </xf>
    <xf numFmtId="0" fontId="12" fillId="0" borderId="0" xfId="0" applyFont="1" applyAlignment="1">
      <alignment horizontal="center" vertical="top" wrapText="1"/>
    </xf>
    <xf numFmtId="0" fontId="15" fillId="0" borderId="2" xfId="0" applyFont="1" applyBorder="1" applyAlignment="1">
      <alignment vertical="top" wrapText="1"/>
    </xf>
    <xf numFmtId="0" fontId="16" fillId="0" borderId="0" xfId="0" applyFont="1" applyAlignment="1">
      <alignment horizontal="right" vertical="top" wrapText="1"/>
    </xf>
    <xf numFmtId="0" fontId="13" fillId="0" borderId="1" xfId="0" applyFont="1" applyBorder="1" applyAlignment="1">
      <alignment horizontal="center" vertical="center" wrapText="1"/>
    </xf>
    <xf numFmtId="0" fontId="22" fillId="2" borderId="0" xfId="0" applyFont="1" applyFill="1" applyAlignment="1">
      <alignment horizontal="left" vertical="top"/>
    </xf>
    <xf numFmtId="0" fontId="12" fillId="2" borderId="0" xfId="0" applyFont="1" applyFill="1" applyAlignment="1">
      <alignment vertical="top"/>
    </xf>
    <xf numFmtId="0" fontId="6" fillId="0" borderId="0" xfId="3"/>
    <xf numFmtId="14" fontId="6" fillId="0" borderId="0" xfId="3" applyNumberFormat="1"/>
    <xf numFmtId="0" fontId="20" fillId="0" borderId="0" xfId="0" applyFont="1" applyAlignment="1">
      <alignment vertical="top" wrapText="1"/>
    </xf>
    <xf numFmtId="0" fontId="13" fillId="0" borderId="0" xfId="0" applyFont="1" applyAlignment="1">
      <alignment vertical="top"/>
    </xf>
    <xf numFmtId="0" fontId="20" fillId="0" borderId="0" xfId="0" applyFont="1" applyAlignment="1">
      <alignment horizontal="left" vertical="top"/>
    </xf>
    <xf numFmtId="0" fontId="19" fillId="0" borderId="0" xfId="0" applyFont="1" applyAlignment="1">
      <alignment horizontal="center" vertical="top" wrapText="1"/>
    </xf>
    <xf numFmtId="0" fontId="15" fillId="0" borderId="0" xfId="0" applyFont="1"/>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5" fillId="2" borderId="1" xfId="0" applyFont="1" applyFill="1" applyBorder="1" applyAlignment="1">
      <alignment horizontal="left" vertical="top"/>
    </xf>
    <xf numFmtId="0" fontId="22" fillId="2" borderId="0" xfId="0" applyFont="1" applyFill="1" applyAlignment="1">
      <alignment vertical="top"/>
    </xf>
    <xf numFmtId="15" fontId="13" fillId="0" borderId="0" xfId="0" applyNumberFormat="1" applyFont="1" applyAlignment="1">
      <alignment vertical="top" wrapText="1"/>
    </xf>
    <xf numFmtId="0" fontId="11" fillId="0" borderId="0" xfId="0" applyFont="1" applyAlignment="1">
      <alignment horizontal="center" vertical="top" wrapText="1"/>
    </xf>
    <xf numFmtId="1" fontId="15" fillId="0" borderId="0" xfId="0" applyNumberFormat="1" applyFont="1" applyAlignment="1">
      <alignment vertical="top" wrapText="1"/>
    </xf>
    <xf numFmtId="1" fontId="13" fillId="2" borderId="1" xfId="0" applyNumberFormat="1" applyFont="1" applyFill="1" applyBorder="1" applyAlignment="1">
      <alignment horizontal="center" vertical="top"/>
    </xf>
    <xf numFmtId="1" fontId="12" fillId="0" borderId="1"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7" fillId="0" borderId="0" xfId="0" applyFont="1" applyAlignment="1">
      <alignment horizontal="center" vertical="top" wrapText="1"/>
    </xf>
    <xf numFmtId="0" fontId="22" fillId="2" borderId="0" xfId="1" applyFont="1" applyFill="1" applyAlignment="1">
      <alignment horizontal="left" vertical="top"/>
    </xf>
    <xf numFmtId="0" fontId="13" fillId="0" borderId="0" xfId="1" applyFont="1" applyAlignment="1">
      <alignment horizontal="center" vertical="top" wrapText="1"/>
    </xf>
    <xf numFmtId="0" fontId="12" fillId="2" borderId="0" xfId="1" applyFont="1" applyFill="1" applyAlignment="1">
      <alignment horizontal="left" vertical="top"/>
    </xf>
    <xf numFmtId="0" fontId="14" fillId="0" borderId="0" xfId="1" applyFont="1" applyAlignment="1">
      <alignment vertical="top" wrapText="1"/>
    </xf>
    <xf numFmtId="0" fontId="15" fillId="0" borderId="0" xfId="1" applyFont="1" applyAlignment="1">
      <alignment vertical="top" wrapText="1"/>
    </xf>
    <xf numFmtId="0" fontId="21" fillId="0" borderId="0" xfId="1" applyFont="1" applyAlignment="1">
      <alignment vertical="top" wrapText="1"/>
    </xf>
    <xf numFmtId="0" fontId="13" fillId="0" borderId="0" xfId="1" applyFont="1" applyAlignment="1">
      <alignment horizontal="right" vertical="top" wrapText="1"/>
    </xf>
    <xf numFmtId="0" fontId="11" fillId="0" borderId="0" xfId="1" applyFont="1" applyAlignment="1">
      <alignment horizontal="right" vertical="top" wrapText="1"/>
    </xf>
    <xf numFmtId="0" fontId="11" fillId="0" borderId="0" xfId="1" applyFont="1" applyAlignment="1">
      <alignment vertical="top" wrapText="1"/>
    </xf>
    <xf numFmtId="0" fontId="14" fillId="0" borderId="0" xfId="1" applyFont="1" applyAlignment="1">
      <alignment horizontal="center" vertical="top" wrapText="1"/>
    </xf>
    <xf numFmtId="0" fontId="12" fillId="0" borderId="0" xfId="1" applyFont="1" applyAlignment="1">
      <alignment vertical="top" wrapText="1"/>
    </xf>
    <xf numFmtId="0" fontId="5" fillId="0" borderId="0" xfId="4" applyAlignment="1">
      <alignment horizontal="center"/>
    </xf>
    <xf numFmtId="0" fontId="5" fillId="0" borderId="0" xfId="4"/>
    <xf numFmtId="0" fontId="26" fillId="0" borderId="15" xfId="4" applyFont="1" applyBorder="1" applyAlignment="1">
      <alignment vertical="center" wrapText="1"/>
    </xf>
    <xf numFmtId="0" fontId="5" fillId="0" borderId="15" xfId="4" applyBorder="1"/>
    <xf numFmtId="0" fontId="26" fillId="0" borderId="0" xfId="4" applyFont="1" applyAlignment="1">
      <alignment horizontal="center" vertical="center" wrapText="1"/>
    </xf>
    <xf numFmtId="0" fontId="26" fillId="0" borderId="76" xfId="4" applyFont="1" applyBorder="1" applyAlignment="1">
      <alignment vertical="center" wrapText="1"/>
    </xf>
    <xf numFmtId="0" fontId="26" fillId="0" borderId="77" xfId="4" applyFont="1" applyBorder="1" applyAlignment="1">
      <alignment vertical="center" wrapText="1"/>
    </xf>
    <xf numFmtId="0" fontId="26" fillId="0" borderId="78" xfId="4" applyFont="1" applyBorder="1" applyAlignment="1">
      <alignment vertical="center" wrapText="1"/>
    </xf>
    <xf numFmtId="0" fontId="26" fillId="0" borderId="75" xfId="4" applyFont="1" applyBorder="1" applyAlignment="1">
      <alignment vertical="center" wrapText="1"/>
    </xf>
    <xf numFmtId="0" fontId="26" fillId="0" borderId="7" xfId="4" applyFont="1" applyBorder="1" applyAlignment="1">
      <alignment vertical="center" wrapText="1"/>
    </xf>
    <xf numFmtId="0" fontId="26" fillId="0" borderId="6" xfId="4" applyFont="1" applyBorder="1" applyAlignment="1">
      <alignment horizontal="center" vertical="center" wrapText="1"/>
    </xf>
    <xf numFmtId="0" fontId="24" fillId="0" borderId="1" xfId="4" applyFont="1" applyBorder="1" applyAlignment="1">
      <alignment vertical="center" wrapText="1"/>
    </xf>
    <xf numFmtId="0" fontId="24" fillId="0" borderId="1" xfId="4" applyFont="1" applyBorder="1" applyAlignment="1">
      <alignment horizontal="center" vertical="center" wrapText="1"/>
    </xf>
    <xf numFmtId="0" fontId="24" fillId="0" borderId="74" xfId="4" applyFont="1" applyBorder="1" applyAlignment="1">
      <alignment vertical="center" wrapText="1"/>
    </xf>
    <xf numFmtId="0" fontId="26" fillId="0" borderId="1" xfId="4" applyFont="1" applyBorder="1" applyAlignment="1">
      <alignment vertical="center" wrapText="1"/>
    </xf>
    <xf numFmtId="0" fontId="26" fillId="0" borderId="0" xfId="4" applyFont="1" applyAlignment="1">
      <alignment vertical="center" wrapText="1"/>
    </xf>
    <xf numFmtId="0" fontId="24" fillId="0" borderId="0" xfId="4" applyFont="1" applyAlignment="1">
      <alignment vertical="center" wrapText="1"/>
    </xf>
    <xf numFmtId="0" fontId="23" fillId="0" borderId="1" xfId="4" applyFont="1" applyBorder="1" applyAlignment="1">
      <alignment vertical="top" wrapText="1"/>
    </xf>
    <xf numFmtId="0" fontId="23" fillId="0" borderId="0" xfId="4" applyFont="1" applyAlignment="1">
      <alignment vertical="top" wrapText="1"/>
    </xf>
    <xf numFmtId="0" fontId="29" fillId="0" borderId="0" xfId="0" applyFont="1" applyAlignment="1">
      <alignment vertical="center"/>
    </xf>
    <xf numFmtId="0" fontId="18" fillId="0" borderId="0" xfId="0" applyFont="1" applyAlignment="1">
      <alignment horizontal="center" vertical="top" wrapText="1"/>
    </xf>
    <xf numFmtId="0" fontId="30" fillId="0" borderId="0" xfId="0" applyFont="1"/>
    <xf numFmtId="0" fontId="31" fillId="0" borderId="0" xfId="0" applyFont="1"/>
    <xf numFmtId="15" fontId="30" fillId="0" borderId="0" xfId="0" applyNumberFormat="1" applyFont="1"/>
    <xf numFmtId="0" fontId="32" fillId="0" borderId="0" xfId="0" applyFont="1"/>
    <xf numFmtId="15" fontId="32" fillId="0" borderId="0" xfId="0" applyNumberFormat="1" applyFont="1"/>
    <xf numFmtId="0" fontId="29" fillId="0" borderId="0" xfId="0" applyFont="1" applyAlignment="1">
      <alignment horizontal="left" vertical="center" indent="1"/>
    </xf>
    <xf numFmtId="0" fontId="36" fillId="0" borderId="0" xfId="0" applyFont="1" applyAlignment="1">
      <alignment vertical="center"/>
    </xf>
    <xf numFmtId="0" fontId="29" fillId="0" borderId="0" xfId="0" applyFont="1"/>
    <xf numFmtId="0" fontId="33" fillId="0" borderId="0" xfId="0" applyFont="1" applyAlignment="1">
      <alignment vertical="center"/>
    </xf>
    <xf numFmtId="0" fontId="33" fillId="0" borderId="0" xfId="0" applyFont="1" applyAlignment="1">
      <alignment vertical="center" wrapText="1"/>
    </xf>
    <xf numFmtId="0" fontId="34" fillId="0" borderId="0" xfId="0" applyFont="1" applyAlignment="1">
      <alignment horizontal="left" vertical="center" wrapText="1" indent="1"/>
    </xf>
    <xf numFmtId="0" fontId="38" fillId="0" borderId="0" xfId="1" applyFont="1" applyAlignment="1">
      <alignment horizontal="center" vertical="top" wrapText="1"/>
    </xf>
    <xf numFmtId="0" fontId="39" fillId="0" borderId="0" xfId="1" applyFont="1" applyAlignment="1">
      <alignment horizontal="center" vertical="top" wrapText="1"/>
    </xf>
    <xf numFmtId="0" fontId="39" fillId="0" borderId="0" xfId="1" applyFont="1" applyAlignment="1">
      <alignment horizontal="left" vertical="top" wrapText="1"/>
    </xf>
    <xf numFmtId="0" fontId="39" fillId="0" borderId="0" xfId="1" applyFont="1" applyAlignment="1">
      <alignment vertical="top" wrapText="1"/>
    </xf>
    <xf numFmtId="0" fontId="39" fillId="0" borderId="0" xfId="1" applyFont="1" applyAlignment="1">
      <alignment horizontal="center" vertical="center"/>
    </xf>
    <xf numFmtId="0" fontId="38" fillId="0" borderId="0" xfId="1" applyFont="1" applyAlignment="1">
      <alignment vertical="top" wrapText="1"/>
    </xf>
    <xf numFmtId="0" fontId="39" fillId="0" borderId="0" xfId="1" applyFont="1" applyAlignment="1">
      <alignment vertical="center" wrapText="1"/>
    </xf>
    <xf numFmtId="0" fontId="12" fillId="0" borderId="15" xfId="0" applyFont="1" applyBorder="1" applyAlignment="1">
      <alignment horizontal="center" vertical="center" wrapText="1"/>
    </xf>
    <xf numFmtId="0" fontId="11" fillId="0" borderId="0" xfId="0" applyFont="1" applyAlignment="1">
      <alignment horizontal="right" vertical="top" wrapText="1"/>
    </xf>
    <xf numFmtId="0" fontId="11" fillId="0" borderId="15" xfId="0" applyFont="1" applyBorder="1" applyAlignment="1">
      <alignment horizontal="center" vertical="center" wrapText="1"/>
    </xf>
    <xf numFmtId="0" fontId="28" fillId="0" borderId="15" xfId="0" applyFont="1" applyBorder="1" applyAlignment="1">
      <alignment horizontal="center" vertical="center" wrapText="1"/>
    </xf>
    <xf numFmtId="0" fontId="12" fillId="0" borderId="15" xfId="0" applyFont="1" applyBorder="1" applyAlignment="1">
      <alignment vertical="center" wrapText="1"/>
    </xf>
    <xf numFmtId="0" fontId="11" fillId="0" borderId="15" xfId="0" applyFont="1" applyBorder="1" applyAlignment="1">
      <alignment vertical="center" wrapText="1"/>
    </xf>
    <xf numFmtId="0" fontId="11" fillId="0" borderId="15" xfId="0" applyFont="1" applyBorder="1" applyAlignment="1">
      <alignment horizontal="left" vertical="center" wrapText="1"/>
    </xf>
    <xf numFmtId="49" fontId="10" fillId="0" borderId="0" xfId="0" applyNumberFormat="1" applyFont="1" applyAlignment="1">
      <alignment vertical="top" wrapText="1"/>
    </xf>
    <xf numFmtId="0" fontId="6" fillId="0" borderId="4" xfId="3" applyBorder="1"/>
    <xf numFmtId="0" fontId="6" fillId="0" borderId="5" xfId="3" applyBorder="1"/>
    <xf numFmtId="0" fontId="11" fillId="0" borderId="8" xfId="3" applyFont="1" applyBorder="1"/>
    <xf numFmtId="0" fontId="11" fillId="0" borderId="2" xfId="3" applyFont="1" applyBorder="1"/>
    <xf numFmtId="0" fontId="11" fillId="0" borderId="3" xfId="3" applyFont="1" applyBorder="1" applyAlignment="1">
      <alignment vertical="top"/>
    </xf>
    <xf numFmtId="0" fontId="11" fillId="0" borderId="9" xfId="3" applyFont="1" applyBorder="1"/>
    <xf numFmtId="166" fontId="11" fillId="0" borderId="8" xfId="3" applyNumberFormat="1" applyFont="1" applyBorder="1" applyAlignment="1">
      <alignment horizontal="left"/>
    </xf>
    <xf numFmtId="0" fontId="11" fillId="0" borderId="0" xfId="3" applyFont="1"/>
    <xf numFmtId="0" fontId="6" fillId="0" borderId="0" xfId="3" applyAlignment="1">
      <alignment horizontal="left" indent="1"/>
    </xf>
    <xf numFmtId="0" fontId="11" fillId="0" borderId="0" xfId="3" applyFont="1" applyAlignment="1">
      <alignment horizontal="left"/>
    </xf>
    <xf numFmtId="15" fontId="0" fillId="0" borderId="0" xfId="0" applyNumberFormat="1"/>
    <xf numFmtId="49" fontId="14" fillId="0" borderId="0" xfId="0" applyNumberFormat="1" applyFont="1" applyAlignment="1">
      <alignment horizontal="left" vertical="top" wrapText="1"/>
    </xf>
    <xf numFmtId="0" fontId="40" fillId="2" borderId="0" xfId="0" applyFont="1" applyFill="1" applyAlignment="1">
      <alignment horizontal="left" vertical="top"/>
    </xf>
    <xf numFmtId="0" fontId="41" fillId="0" borderId="0" xfId="0" applyFont="1" applyAlignment="1">
      <alignment horizontal="center" vertical="top" wrapText="1"/>
    </xf>
    <xf numFmtId="0" fontId="42" fillId="0" borderId="0" xfId="0" applyFont="1" applyAlignment="1">
      <alignment vertical="top" wrapText="1"/>
    </xf>
    <xf numFmtId="0" fontId="43" fillId="0" borderId="0" xfId="0" applyFont="1" applyAlignment="1">
      <alignment vertical="top" wrapText="1"/>
    </xf>
    <xf numFmtId="0" fontId="41" fillId="0" borderId="0" xfId="0" applyFont="1" applyAlignment="1">
      <alignment horizontal="right" vertical="top" wrapText="1"/>
    </xf>
    <xf numFmtId="164" fontId="41" fillId="0" borderId="0" xfId="0" applyNumberFormat="1" applyFont="1" applyAlignment="1">
      <alignment horizontal="left" vertical="top" wrapText="1"/>
    </xf>
    <xf numFmtId="0" fontId="24" fillId="0" borderId="0" xfId="0" applyFont="1" applyAlignment="1">
      <alignment horizontal="right" vertical="top" wrapText="1"/>
    </xf>
    <xf numFmtId="0" fontId="42" fillId="0" borderId="0" xfId="0" applyFont="1" applyAlignment="1">
      <alignment horizontal="center" vertical="top" wrapText="1"/>
    </xf>
    <xf numFmtId="0" fontId="40" fillId="0" borderId="0" xfId="0" applyFont="1" applyAlignment="1">
      <alignment vertical="top" wrapText="1"/>
    </xf>
    <xf numFmtId="0" fontId="44" fillId="0" borderId="0" xfId="0" applyFont="1" applyAlignment="1">
      <alignment horizontal="right" vertical="top" wrapText="1"/>
    </xf>
    <xf numFmtId="0" fontId="41" fillId="0" borderId="0" xfId="0" applyFont="1" applyAlignment="1">
      <alignment vertical="top"/>
    </xf>
    <xf numFmtId="0" fontId="41" fillId="0" borderId="0" xfId="1" applyFont="1" applyAlignment="1">
      <alignment horizontal="right" vertical="top"/>
    </xf>
    <xf numFmtId="0" fontId="43" fillId="0" borderId="0" xfId="0" applyFont="1"/>
    <xf numFmtId="164" fontId="43" fillId="0" borderId="0" xfId="0" applyNumberFormat="1" applyFont="1" applyAlignment="1">
      <alignment horizontal="center"/>
    </xf>
    <xf numFmtId="0" fontId="40" fillId="0" borderId="0" xfId="0" applyFont="1" applyAlignment="1">
      <alignment vertical="top"/>
    </xf>
    <xf numFmtId="0" fontId="41" fillId="2" borderId="24" xfId="0" applyFont="1" applyFill="1" applyBorder="1" applyAlignment="1">
      <alignment horizontal="center" vertical="top"/>
    </xf>
    <xf numFmtId="0" fontId="40" fillId="2" borderId="63" xfId="0" applyFont="1" applyFill="1" applyBorder="1" applyAlignment="1">
      <alignment horizontal="center" vertical="top"/>
    </xf>
    <xf numFmtId="0" fontId="41" fillId="0" borderId="0" xfId="0" applyFont="1" applyAlignment="1">
      <alignment horizontal="center" vertical="top"/>
    </xf>
    <xf numFmtId="0" fontId="43" fillId="0" borderId="0" xfId="0" applyFont="1" applyAlignment="1">
      <alignment horizontal="center" vertical="top"/>
    </xf>
    <xf numFmtId="0" fontId="41" fillId="0" borderId="51" xfId="0" applyFont="1" applyBorder="1" applyAlignment="1">
      <alignment horizontal="center" vertical="center" wrapText="1"/>
    </xf>
    <xf numFmtId="0" fontId="41" fillId="0" borderId="15"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5" xfId="0" applyFont="1" applyBorder="1" applyAlignment="1">
      <alignment horizontal="center" vertical="top" textRotation="180" wrapText="1"/>
    </xf>
    <xf numFmtId="164" fontId="40" fillId="0" borderId="15" xfId="0" applyNumberFormat="1" applyFont="1" applyBorder="1" applyAlignment="1">
      <alignment horizontal="center" vertical="center" wrapText="1"/>
    </xf>
    <xf numFmtId="0" fontId="43" fillId="0" borderId="27" xfId="0" applyFont="1" applyBorder="1" applyAlignment="1">
      <alignment horizontal="center" vertical="center" wrapText="1"/>
    </xf>
    <xf numFmtId="0" fontId="41" fillId="0" borderId="2" xfId="0" applyFont="1" applyBorder="1" applyAlignment="1">
      <alignment horizontal="center" vertical="top" wrapText="1"/>
    </xf>
    <xf numFmtId="0" fontId="40" fillId="0" borderId="1" xfId="0" applyFont="1" applyBorder="1" applyAlignment="1">
      <alignment horizontal="center" vertical="top" wrapText="1"/>
    </xf>
    <xf numFmtId="0" fontId="40" fillId="0" borderId="11" xfId="0" applyFont="1" applyBorder="1" applyAlignment="1">
      <alignment horizontal="center" vertical="top" wrapText="1"/>
    </xf>
    <xf numFmtId="0" fontId="41" fillId="0" borderId="64" xfId="0" applyFont="1" applyBorder="1" applyAlignment="1">
      <alignment horizontal="center" vertical="top" wrapText="1"/>
    </xf>
    <xf numFmtId="0" fontId="41" fillId="0" borderId="18" xfId="0" applyFont="1" applyBorder="1" applyAlignment="1">
      <alignment horizontal="center" vertical="top" wrapText="1"/>
    </xf>
    <xf numFmtId="0" fontId="42" fillId="0" borderId="18" xfId="0" applyFont="1" applyBorder="1" applyAlignment="1">
      <alignment horizontal="left" vertical="top" wrapText="1"/>
    </xf>
    <xf numFmtId="0" fontId="43" fillId="0" borderId="18" xfId="0" applyFont="1" applyBorder="1" applyAlignment="1">
      <alignment horizontal="center" vertical="top" wrapText="1"/>
    </xf>
    <xf numFmtId="0" fontId="43" fillId="0" borderId="18" xfId="0" applyFont="1" applyBorder="1" applyAlignment="1">
      <alignment vertical="top" wrapText="1"/>
    </xf>
    <xf numFmtId="164" fontId="43" fillId="0" borderId="18" xfId="0" applyNumberFormat="1" applyFont="1" applyBorder="1" applyAlignment="1">
      <alignment horizontal="center" vertical="top" wrapText="1"/>
    </xf>
    <xf numFmtId="0" fontId="43" fillId="0" borderId="19" xfId="0" applyFont="1" applyBorder="1" applyAlignment="1">
      <alignment horizontal="left" vertical="top" wrapText="1"/>
    </xf>
    <xf numFmtId="0" fontId="40" fillId="0" borderId="2" xfId="0" applyFont="1" applyBorder="1" applyAlignment="1">
      <alignment horizontal="center" vertical="top" wrapText="1"/>
    </xf>
    <xf numFmtId="0" fontId="41" fillId="0" borderId="60" xfId="0" applyFont="1" applyBorder="1" applyAlignment="1">
      <alignment horizontal="center" vertical="top" wrapText="1"/>
    </xf>
    <xf numFmtId="0" fontId="43" fillId="0" borderId="18" xfId="0" applyFont="1" applyBorder="1" applyAlignment="1">
      <alignment horizontal="left" vertical="top" wrapText="1"/>
    </xf>
    <xf numFmtId="0" fontId="47" fillId="0" borderId="0" xfId="0" applyFont="1" applyAlignment="1">
      <alignment horizontal="left" vertical="top" wrapText="1"/>
    </xf>
    <xf numFmtId="0" fontId="48" fillId="0" borderId="0" xfId="0" applyFont="1" applyAlignment="1">
      <alignment horizontal="left" vertical="top" wrapText="1"/>
    </xf>
    <xf numFmtId="0" fontId="43" fillId="0" borderId="19" xfId="0" applyFont="1" applyBorder="1" applyAlignment="1">
      <alignment vertical="top" wrapText="1"/>
    </xf>
    <xf numFmtId="0" fontId="43" fillId="0" borderId="2" xfId="0" applyFont="1" applyBorder="1" applyAlignment="1">
      <alignment horizontal="center" vertical="top" wrapText="1"/>
    </xf>
    <xf numFmtId="0" fontId="43" fillId="0" borderId="1" xfId="0" applyFont="1" applyBorder="1" applyAlignment="1">
      <alignment horizontal="center" vertical="top" wrapText="1"/>
    </xf>
    <xf numFmtId="0" fontId="24" fillId="0" borderId="60" xfId="0" applyFont="1" applyBorder="1" applyAlignment="1">
      <alignment horizontal="center" vertical="top" wrapText="1"/>
    </xf>
    <xf numFmtId="0" fontId="24" fillId="0" borderId="21" xfId="0" applyFont="1" applyBorder="1" applyAlignment="1">
      <alignment horizontal="left" vertical="top" wrapText="1"/>
    </xf>
    <xf numFmtId="0" fontId="49" fillId="0" borderId="18" xfId="0" applyFont="1" applyBorder="1" applyAlignment="1">
      <alignment horizontal="center" vertical="top" wrapText="1"/>
    </xf>
    <xf numFmtId="0" fontId="25" fillId="0" borderId="0" xfId="0" applyFont="1" applyAlignment="1">
      <alignment vertical="top" wrapText="1"/>
    </xf>
    <xf numFmtId="0" fontId="24" fillId="0" borderId="2" xfId="0" applyFont="1" applyBorder="1" applyAlignment="1">
      <alignment horizontal="center" vertical="top" wrapText="1"/>
    </xf>
    <xf numFmtId="0" fontId="24" fillId="0" borderId="1" xfId="0" applyFont="1" applyBorder="1" applyAlignment="1">
      <alignment horizontal="center" vertical="top" wrapText="1"/>
    </xf>
    <xf numFmtId="0" fontId="24" fillId="0" borderId="0" xfId="0" applyFont="1" applyAlignment="1">
      <alignment horizontal="center" vertical="top" wrapText="1"/>
    </xf>
    <xf numFmtId="0" fontId="24" fillId="0" borderId="53" xfId="0" applyFont="1" applyBorder="1" applyAlignment="1">
      <alignment horizontal="center" vertical="top" wrapText="1"/>
    </xf>
    <xf numFmtId="0" fontId="24" fillId="0" borderId="26" xfId="0" applyFont="1" applyBorder="1" applyAlignment="1">
      <alignment vertical="top" wrapText="1"/>
    </xf>
    <xf numFmtId="0" fontId="50" fillId="0" borderId="2" xfId="0" applyFont="1" applyBorder="1" applyAlignment="1">
      <alignment horizontal="center" vertical="top" wrapText="1"/>
    </xf>
    <xf numFmtId="0" fontId="50" fillId="0" borderId="1" xfId="0" applyFont="1" applyBorder="1" applyAlignment="1">
      <alignment horizontal="center" vertical="top" wrapText="1"/>
    </xf>
    <xf numFmtId="0" fontId="50" fillId="0" borderId="0" xfId="0" applyFont="1" applyAlignment="1">
      <alignment vertical="top" wrapText="1"/>
    </xf>
    <xf numFmtId="0" fontId="24" fillId="0" borderId="88" xfId="0" applyFont="1" applyBorder="1" applyAlignment="1">
      <alignment vertical="top" wrapText="1"/>
    </xf>
    <xf numFmtId="0" fontId="24" fillId="0" borderId="90" xfId="0" applyFont="1" applyBorder="1" applyAlignment="1">
      <alignment horizontal="center" vertical="top" wrapText="1"/>
    </xf>
    <xf numFmtId="0" fontId="51" fillId="0" borderId="11" xfId="0" applyFont="1" applyBorder="1" applyAlignment="1">
      <alignment horizontal="center" vertical="top" wrapText="1"/>
    </xf>
    <xf numFmtId="0" fontId="51" fillId="0" borderId="1" xfId="0" applyFont="1" applyBorder="1" applyAlignment="1">
      <alignment horizontal="center" vertical="top" wrapText="1"/>
    </xf>
    <xf numFmtId="0" fontId="51" fillId="0" borderId="0" xfId="0" applyFont="1" applyAlignment="1">
      <alignment vertical="top" wrapText="1"/>
    </xf>
    <xf numFmtId="0" fontId="24" fillId="0" borderId="18" xfId="0" applyFont="1" applyBorder="1" applyAlignment="1">
      <alignment vertical="top" wrapText="1"/>
    </xf>
    <xf numFmtId="0" fontId="51" fillId="0" borderId="2" xfId="0" applyFont="1" applyBorder="1" applyAlignment="1">
      <alignment horizontal="center" vertical="top" wrapText="1"/>
    </xf>
    <xf numFmtId="0" fontId="41" fillId="0" borderId="18" xfId="0" applyFont="1" applyBorder="1" applyAlignment="1">
      <alignment vertical="top" wrapText="1"/>
    </xf>
    <xf numFmtId="0" fontId="42" fillId="0" borderId="18" xfId="0" applyFont="1" applyBorder="1" applyAlignment="1">
      <alignment horizontal="center" vertical="top" wrapText="1"/>
    </xf>
    <xf numFmtId="0" fontId="43" fillId="0" borderId="18" xfId="0" applyFont="1" applyBorder="1" applyAlignment="1">
      <alignment horizontal="left" vertical="center" wrapText="1"/>
    </xf>
    <xf numFmtId="0" fontId="43" fillId="0" borderId="58" xfId="0" applyFont="1" applyBorder="1" applyAlignment="1">
      <alignment vertical="top" wrapText="1"/>
    </xf>
    <xf numFmtId="0" fontId="52" fillId="0" borderId="2" xfId="0" applyFont="1" applyBorder="1" applyAlignment="1">
      <alignment horizontal="center" vertical="top" wrapText="1"/>
    </xf>
    <xf numFmtId="0" fontId="52" fillId="0" borderId="1" xfId="0" applyFont="1" applyBorder="1" applyAlignment="1">
      <alignment horizontal="center" vertical="top" wrapText="1"/>
    </xf>
    <xf numFmtId="0" fontId="52" fillId="0" borderId="0" xfId="0" applyFont="1" applyAlignment="1">
      <alignment vertical="top" wrapText="1"/>
    </xf>
    <xf numFmtId="0" fontId="24" fillId="0" borderId="20" xfId="0" applyFont="1" applyBorder="1" applyAlignment="1">
      <alignment vertical="top" wrapText="1"/>
    </xf>
    <xf numFmtId="0" fontId="43" fillId="14" borderId="58" xfId="0" applyFont="1" applyFill="1" applyBorder="1" applyAlignment="1">
      <alignment vertical="top" wrapText="1"/>
    </xf>
    <xf numFmtId="0" fontId="24" fillId="0" borderId="20" xfId="0" applyFont="1" applyBorder="1" applyAlignment="1">
      <alignment horizontal="center" vertical="top" wrapText="1"/>
    </xf>
    <xf numFmtId="164" fontId="24" fillId="0" borderId="18" xfId="0" applyNumberFormat="1" applyFont="1" applyBorder="1" applyAlignment="1">
      <alignment horizontal="left" vertical="top" wrapText="1"/>
    </xf>
    <xf numFmtId="0" fontId="43" fillId="0" borderId="11" xfId="0" applyFont="1" applyBorder="1" applyAlignment="1">
      <alignment horizontal="center" vertical="top" wrapText="1"/>
    </xf>
    <xf numFmtId="0" fontId="41" fillId="0" borderId="20" xfId="0" applyFont="1" applyBorder="1" applyAlignment="1">
      <alignment vertical="top" wrapText="1"/>
    </xf>
    <xf numFmtId="0" fontId="43" fillId="14" borderId="18" xfId="0" applyFont="1" applyFill="1" applyBorder="1" applyAlignment="1">
      <alignment vertical="center" wrapText="1"/>
    </xf>
    <xf numFmtId="0" fontId="42" fillId="0" borderId="21" xfId="0" applyFont="1" applyBorder="1" applyAlignment="1">
      <alignment vertical="top" wrapText="1"/>
    </xf>
    <xf numFmtId="0" fontId="41" fillId="0" borderId="13" xfId="0" applyFont="1" applyBorder="1" applyAlignment="1">
      <alignment horizontal="left" vertical="top" wrapText="1"/>
    </xf>
    <xf numFmtId="0" fontId="43" fillId="3" borderId="18" xfId="0" applyFont="1" applyFill="1" applyBorder="1" applyAlignment="1">
      <alignment vertical="top" wrapText="1"/>
    </xf>
    <xf numFmtId="0" fontId="43" fillId="2" borderId="21" xfId="0" applyFont="1" applyFill="1" applyBorder="1" applyAlignment="1">
      <alignment horizontal="left" vertical="top" wrapText="1"/>
    </xf>
    <xf numFmtId="164" fontId="43" fillId="0" borderId="18" xfId="0" applyNumberFormat="1" applyFont="1" applyBorder="1" applyAlignment="1">
      <alignment horizontal="left" vertical="top" wrapText="1"/>
    </xf>
    <xf numFmtId="0" fontId="41" fillId="0" borderId="53" xfId="0" applyFont="1" applyBorder="1" applyAlignment="1">
      <alignment horizontal="center" vertical="top" wrapText="1"/>
    </xf>
    <xf numFmtId="0" fontId="42" fillId="0" borderId="58" xfId="0" applyFont="1" applyBorder="1" applyAlignment="1">
      <alignment horizontal="center" vertical="top" wrapText="1"/>
    </xf>
    <xf numFmtId="0" fontId="40" fillId="2" borderId="13" xfId="0" applyFont="1" applyFill="1" applyBorder="1" applyAlignment="1">
      <alignment horizontal="left" vertical="top" wrapText="1"/>
    </xf>
    <xf numFmtId="0" fontId="42" fillId="2" borderId="21" xfId="0" applyFont="1" applyFill="1" applyBorder="1" applyAlignment="1">
      <alignment horizontal="left" vertical="top" wrapText="1"/>
    </xf>
    <xf numFmtId="0" fontId="41" fillId="0" borderId="54" xfId="0" applyFont="1" applyBorder="1" applyAlignment="1">
      <alignment horizontal="center" vertical="top" wrapText="1"/>
    </xf>
    <xf numFmtId="0" fontId="24" fillId="0" borderId="28" xfId="0" applyFont="1" applyBorder="1" applyAlignment="1">
      <alignment vertical="top" wrapText="1"/>
    </xf>
    <xf numFmtId="164" fontId="41" fillId="0" borderId="18" xfId="0" applyNumberFormat="1" applyFont="1" applyBorder="1" applyAlignment="1">
      <alignment horizontal="left" vertical="top" wrapText="1"/>
    </xf>
    <xf numFmtId="0" fontId="42" fillId="0" borderId="0" xfId="0" applyFont="1" applyAlignment="1">
      <alignment horizontal="left" vertical="top" wrapText="1"/>
    </xf>
    <xf numFmtId="0" fontId="43" fillId="0" borderId="0" xfId="0" applyFont="1" applyAlignment="1">
      <alignment horizontal="left" vertical="top" wrapText="1"/>
    </xf>
    <xf numFmtId="164" fontId="43" fillId="0" borderId="0" xfId="0" applyNumberFormat="1" applyFont="1" applyAlignment="1">
      <alignment horizontal="center" vertical="top" wrapText="1"/>
    </xf>
    <xf numFmtId="0" fontId="41" fillId="0" borderId="0" xfId="0" applyFont="1" applyAlignment="1">
      <alignment vertical="top" wrapText="1"/>
    </xf>
    <xf numFmtId="0" fontId="40" fillId="0" borderId="0" xfId="0" applyFont="1" applyAlignment="1">
      <alignment horizontal="center" vertical="top" wrapText="1"/>
    </xf>
    <xf numFmtId="0" fontId="54" fillId="0" borderId="0" xfId="0" applyFont="1" applyAlignment="1">
      <alignment vertical="center" wrapText="1"/>
    </xf>
    <xf numFmtId="0" fontId="43" fillId="0" borderId="2" xfId="0" applyFont="1" applyBorder="1" applyAlignment="1">
      <alignment vertical="top" wrapText="1"/>
    </xf>
    <xf numFmtId="0" fontId="40" fillId="2" borderId="0" xfId="0" applyFont="1" applyFill="1" applyAlignment="1">
      <alignment vertical="top"/>
    </xf>
    <xf numFmtId="164" fontId="40" fillId="0" borderId="0" xfId="0" applyNumberFormat="1" applyFont="1" applyAlignment="1">
      <alignment vertical="top" wrapText="1"/>
    </xf>
    <xf numFmtId="15" fontId="41" fillId="0" borderId="0" xfId="0" applyNumberFormat="1" applyFont="1" applyAlignment="1">
      <alignment vertical="top" wrapText="1"/>
    </xf>
    <xf numFmtId="0" fontId="25" fillId="0" borderId="0" xfId="2" applyFont="1"/>
    <xf numFmtId="0" fontId="24" fillId="0" borderId="33" xfId="2" applyFont="1" applyBorder="1"/>
    <xf numFmtId="0" fontId="24" fillId="0" borderId="35" xfId="2" applyFont="1" applyBorder="1"/>
    <xf numFmtId="0" fontId="24" fillId="12" borderId="36" xfId="2" applyFont="1" applyFill="1" applyBorder="1" applyAlignment="1">
      <alignment horizontal="center"/>
    </xf>
    <xf numFmtId="0" fontId="24" fillId="12" borderId="37" xfId="2" applyFont="1" applyFill="1" applyBorder="1" applyAlignment="1">
      <alignment horizontal="center"/>
    </xf>
    <xf numFmtId="0" fontId="24" fillId="11" borderId="36" xfId="2" applyFont="1" applyFill="1" applyBorder="1" applyAlignment="1">
      <alignment horizontal="center"/>
    </xf>
    <xf numFmtId="0" fontId="24" fillId="11" borderId="37" xfId="2" applyFont="1" applyFill="1" applyBorder="1" applyAlignment="1">
      <alignment horizontal="center"/>
    </xf>
    <xf numFmtId="0" fontId="24" fillId="13" borderId="36" xfId="2" applyFont="1" applyFill="1" applyBorder="1" applyAlignment="1">
      <alignment horizontal="center"/>
    </xf>
    <xf numFmtId="0" fontId="24" fillId="13" borderId="37" xfId="2" applyFont="1" applyFill="1" applyBorder="1" applyAlignment="1">
      <alignment horizontal="center"/>
    </xf>
    <xf numFmtId="0" fontId="24" fillId="16" borderId="36" xfId="2" applyFont="1" applyFill="1" applyBorder="1" applyAlignment="1">
      <alignment horizontal="center"/>
    </xf>
    <xf numFmtId="0" fontId="24" fillId="16" borderId="37" xfId="2" applyFont="1" applyFill="1" applyBorder="1" applyAlignment="1">
      <alignment horizontal="center"/>
    </xf>
    <xf numFmtId="0" fontId="24" fillId="16" borderId="38" xfId="2" applyFont="1" applyFill="1" applyBorder="1" applyAlignment="1">
      <alignment horizontal="center"/>
    </xf>
    <xf numFmtId="0" fontId="24" fillId="0" borderId="39" xfId="2" applyFont="1" applyBorder="1"/>
    <xf numFmtId="0" fontId="24" fillId="12" borderId="10" xfId="2" applyFont="1" applyFill="1" applyBorder="1" applyAlignment="1">
      <alignment horizontal="center"/>
    </xf>
    <xf numFmtId="0" fontId="55" fillId="11" borderId="40" xfId="2" applyFont="1" applyFill="1" applyBorder="1" applyAlignment="1">
      <alignment horizontal="center"/>
    </xf>
    <xf numFmtId="0" fontId="24" fillId="11" borderId="10" xfId="2" applyFont="1" applyFill="1" applyBorder="1" applyAlignment="1">
      <alignment horizontal="center"/>
    </xf>
    <xf numFmtId="0" fontId="24" fillId="13" borderId="12" xfId="2" applyFont="1" applyFill="1" applyBorder="1" applyAlignment="1">
      <alignment horizontal="center"/>
    </xf>
    <xf numFmtId="0" fontId="24" fillId="13" borderId="10" xfId="2" applyFont="1" applyFill="1" applyBorder="1" applyAlignment="1">
      <alignment horizontal="center"/>
    </xf>
    <xf numFmtId="0" fontId="24" fillId="16" borderId="12" xfId="2" applyFont="1" applyFill="1" applyBorder="1" applyAlignment="1">
      <alignment horizontal="center"/>
    </xf>
    <xf numFmtId="0" fontId="24" fillId="16" borderId="10" xfId="2" applyFont="1" applyFill="1" applyBorder="1" applyAlignment="1">
      <alignment horizontal="center"/>
    </xf>
    <xf numFmtId="0" fontId="24" fillId="16" borderId="41" xfId="2" applyFont="1" applyFill="1" applyBorder="1" applyAlignment="1">
      <alignment horizontal="center"/>
    </xf>
    <xf numFmtId="0" fontId="24" fillId="12" borderId="9" xfId="2" applyFont="1" applyFill="1" applyBorder="1" applyAlignment="1">
      <alignment horizontal="center"/>
    </xf>
    <xf numFmtId="0" fontId="24" fillId="11" borderId="42" xfId="2" applyFont="1" applyFill="1" applyBorder="1" applyAlignment="1">
      <alignment horizontal="center"/>
    </xf>
    <xf numFmtId="0" fontId="24" fillId="11" borderId="9" xfId="2" applyFont="1" applyFill="1" applyBorder="1" applyAlignment="1">
      <alignment horizontal="center"/>
    </xf>
    <xf numFmtId="0" fontId="55" fillId="11" borderId="9" xfId="2" applyFont="1" applyFill="1" applyBorder="1" applyAlignment="1">
      <alignment horizontal="center"/>
    </xf>
    <xf numFmtId="0" fontId="24" fillId="13" borderId="8" xfId="2" applyFont="1" applyFill="1" applyBorder="1" applyAlignment="1">
      <alignment horizontal="center"/>
    </xf>
    <xf numFmtId="0" fontId="24" fillId="13" borderId="9" xfId="2" applyFont="1" applyFill="1" applyBorder="1" applyAlignment="1">
      <alignment horizontal="center"/>
    </xf>
    <xf numFmtId="0" fontId="24" fillId="16" borderId="8" xfId="2" applyFont="1" applyFill="1" applyBorder="1" applyAlignment="1">
      <alignment horizontal="center"/>
    </xf>
    <xf numFmtId="0" fontId="24" fillId="16" borderId="9" xfId="2" applyFont="1" applyFill="1" applyBorder="1" applyAlignment="1">
      <alignment horizontal="center"/>
    </xf>
    <xf numFmtId="0" fontId="24" fillId="16" borderId="43" xfId="2" applyFont="1" applyFill="1" applyBorder="1" applyAlignment="1">
      <alignment horizontal="center"/>
    </xf>
    <xf numFmtId="0" fontId="41" fillId="12" borderId="9" xfId="2" applyFont="1" applyFill="1" applyBorder="1" applyAlignment="1">
      <alignment horizontal="center"/>
    </xf>
    <xf numFmtId="0" fontId="41" fillId="11" borderId="47" xfId="2" applyFont="1" applyFill="1" applyBorder="1" applyAlignment="1">
      <alignment horizontal="center"/>
    </xf>
    <xf numFmtId="0" fontId="41" fillId="11" borderId="48" xfId="2" applyFont="1" applyFill="1" applyBorder="1" applyAlignment="1">
      <alignment horizontal="center"/>
    </xf>
    <xf numFmtId="0" fontId="41" fillId="11" borderId="49" xfId="2" applyFont="1" applyFill="1" applyBorder="1" applyAlignment="1">
      <alignment horizontal="center"/>
    </xf>
    <xf numFmtId="0" fontId="41" fillId="13" borderId="9" xfId="2" applyFont="1" applyFill="1" applyBorder="1" applyAlignment="1">
      <alignment horizontal="center"/>
    </xf>
    <xf numFmtId="0" fontId="41" fillId="16" borderId="8" xfId="2" applyFont="1" applyFill="1" applyBorder="1" applyAlignment="1">
      <alignment horizontal="center"/>
    </xf>
    <xf numFmtId="0" fontId="41" fillId="16" borderId="9" xfId="2" applyFont="1" applyFill="1" applyBorder="1" applyAlignment="1">
      <alignment horizontal="center"/>
    </xf>
    <xf numFmtId="0" fontId="41" fillId="16" borderId="43" xfId="2" applyFont="1" applyFill="1" applyBorder="1" applyAlignment="1">
      <alignment horizontal="center"/>
    </xf>
    <xf numFmtId="0" fontId="41" fillId="11" borderId="12" xfId="2" applyFont="1" applyFill="1" applyBorder="1" applyAlignment="1">
      <alignment horizontal="center"/>
    </xf>
    <xf numFmtId="0" fontId="41" fillId="11" borderId="10" xfId="2" applyFont="1" applyFill="1" applyBorder="1" applyAlignment="1">
      <alignment horizontal="center"/>
    </xf>
    <xf numFmtId="0" fontId="41" fillId="13" borderId="42" xfId="2" applyFont="1" applyFill="1" applyBorder="1" applyAlignment="1">
      <alignment horizontal="center"/>
    </xf>
    <xf numFmtId="0" fontId="41" fillId="11" borderId="8" xfId="2" applyFont="1" applyFill="1" applyBorder="1" applyAlignment="1">
      <alignment horizontal="center"/>
    </xf>
    <xf numFmtId="0" fontId="41" fillId="11" borderId="9" xfId="2" applyFont="1" applyFill="1" applyBorder="1" applyAlignment="1">
      <alignment horizontal="center"/>
    </xf>
    <xf numFmtId="0" fontId="41" fillId="13" borderId="12" xfId="2" applyFont="1" applyFill="1" applyBorder="1" applyAlignment="1">
      <alignment horizontal="center"/>
    </xf>
    <xf numFmtId="0" fontId="41" fillId="13" borderId="10" xfId="2" applyFont="1" applyFill="1" applyBorder="1" applyAlignment="1">
      <alignment horizontal="center"/>
    </xf>
    <xf numFmtId="0" fontId="41" fillId="16" borderId="42" xfId="2" applyFont="1" applyFill="1" applyBorder="1" applyAlignment="1">
      <alignment horizontal="center"/>
    </xf>
    <xf numFmtId="0" fontId="41" fillId="13" borderId="8" xfId="2" applyFont="1" applyFill="1" applyBorder="1" applyAlignment="1">
      <alignment horizontal="center"/>
    </xf>
    <xf numFmtId="0" fontId="41" fillId="12" borderId="9" xfId="2" applyFont="1" applyFill="1" applyBorder="1" applyAlignment="1">
      <alignment horizontal="center" vertical="center"/>
    </xf>
    <xf numFmtId="0" fontId="41" fillId="11" borderId="8" xfId="2" applyFont="1" applyFill="1" applyBorder="1" applyAlignment="1">
      <alignment horizontal="center" vertical="center"/>
    </xf>
    <xf numFmtId="0" fontId="41" fillId="11" borderId="9" xfId="2" applyFont="1" applyFill="1" applyBorder="1" applyAlignment="1">
      <alignment horizontal="center" vertical="center"/>
    </xf>
    <xf numFmtId="0" fontId="41" fillId="13" borderId="8" xfId="2" applyFont="1" applyFill="1" applyBorder="1" applyAlignment="1">
      <alignment horizontal="center" vertical="center"/>
    </xf>
    <xf numFmtId="0" fontId="41" fillId="13" borderId="9" xfId="2" applyFont="1" applyFill="1" applyBorder="1" applyAlignment="1">
      <alignment horizontal="center" vertical="center"/>
    </xf>
    <xf numFmtId="0" fontId="24" fillId="0" borderId="91" xfId="2" applyFont="1" applyBorder="1"/>
    <xf numFmtId="0" fontId="41" fillId="12" borderId="91" xfId="2" applyFont="1" applyFill="1" applyBorder="1" applyAlignment="1">
      <alignment horizontal="center"/>
    </xf>
    <xf numFmtId="0" fontId="41" fillId="12" borderId="4" xfId="2" applyFont="1" applyFill="1" applyBorder="1" applyAlignment="1">
      <alignment horizontal="center" vertical="center"/>
    </xf>
    <xf numFmtId="0" fontId="41" fillId="12" borderId="5" xfId="2" applyFont="1" applyFill="1" applyBorder="1" applyAlignment="1">
      <alignment horizontal="center" vertical="center"/>
    </xf>
    <xf numFmtId="0" fontId="24" fillId="0" borderId="0" xfId="2" applyFont="1"/>
    <xf numFmtId="0" fontId="24" fillId="0" borderId="0" xfId="2" applyFont="1" applyAlignment="1">
      <alignment horizontal="center"/>
    </xf>
    <xf numFmtId="0" fontId="25" fillId="7" borderId="57" xfId="2" applyFont="1" applyFill="1" applyBorder="1" applyAlignment="1">
      <alignment horizontal="center"/>
    </xf>
    <xf numFmtId="0" fontId="25" fillId="7" borderId="0" xfId="2" applyFont="1" applyFill="1" applyAlignment="1">
      <alignment horizontal="center"/>
    </xf>
    <xf numFmtId="0" fontId="25" fillId="7" borderId="32" xfId="2" applyFont="1" applyFill="1" applyBorder="1" applyAlignment="1">
      <alignment horizontal="center"/>
    </xf>
    <xf numFmtId="0" fontId="25" fillId="8" borderId="57" xfId="2" applyFont="1" applyFill="1" applyBorder="1" applyAlignment="1">
      <alignment horizontal="center"/>
    </xf>
    <xf numFmtId="0" fontId="25" fillId="8" borderId="0" xfId="2" applyFont="1" applyFill="1" applyAlignment="1">
      <alignment horizontal="center"/>
    </xf>
    <xf numFmtId="0" fontId="25" fillId="9" borderId="57" xfId="2" applyFont="1" applyFill="1" applyBorder="1" applyAlignment="1">
      <alignment horizontal="center"/>
    </xf>
    <xf numFmtId="0" fontId="25" fillId="9" borderId="0" xfId="2" applyFont="1" applyFill="1" applyAlignment="1">
      <alignment horizontal="center"/>
    </xf>
    <xf numFmtId="0" fontId="25" fillId="10" borderId="57" xfId="2" applyFont="1" applyFill="1" applyBorder="1" applyAlignment="1">
      <alignment horizontal="center"/>
    </xf>
    <xf numFmtId="0" fontId="25" fillId="10" borderId="0" xfId="2" applyFont="1" applyFill="1" applyAlignment="1">
      <alignment horizontal="center"/>
    </xf>
    <xf numFmtId="0" fontId="25" fillId="0" borderId="57" xfId="2" applyFont="1" applyBorder="1"/>
    <xf numFmtId="0" fontId="9" fillId="0" borderId="0" xfId="0" applyFont="1"/>
    <xf numFmtId="0" fontId="29" fillId="0" borderId="0" xfId="0" applyFont="1" applyAlignment="1">
      <alignment horizontal="left" vertical="center" wrapText="1" indent="1"/>
    </xf>
    <xf numFmtId="17" fontId="0" fillId="0" borderId="0" xfId="0" applyNumberFormat="1"/>
    <xf numFmtId="0" fontId="15" fillId="0" borderId="0" xfId="0" applyFont="1" applyAlignment="1">
      <alignment wrapText="1"/>
    </xf>
    <xf numFmtId="0" fontId="59" fillId="0" borderId="92" xfId="0" applyFont="1" applyBorder="1" applyAlignment="1">
      <alignment horizontal="center" vertical="center" wrapText="1"/>
    </xf>
    <xf numFmtId="0" fontId="60" fillId="0" borderId="92" xfId="1" applyFont="1" applyBorder="1" applyAlignment="1">
      <alignment horizontal="center" vertical="center"/>
    </xf>
    <xf numFmtId="0" fontId="60" fillId="2" borderId="92" xfId="1" applyFont="1" applyFill="1" applyBorder="1" applyAlignment="1">
      <alignment horizontal="center" vertical="center"/>
    </xf>
    <xf numFmtId="0" fontId="60" fillId="2" borderId="93" xfId="1" applyFont="1" applyFill="1" applyBorder="1" applyAlignment="1">
      <alignment horizontal="center" vertical="center"/>
    </xf>
    <xf numFmtId="0" fontId="60" fillId="0" borderId="92" xfId="1" applyFont="1" applyBorder="1" applyAlignment="1">
      <alignment horizontal="center" vertical="center" wrapText="1"/>
    </xf>
    <xf numFmtId="0" fontId="61" fillId="0" borderId="92" xfId="1" applyFont="1" applyBorder="1" applyAlignment="1">
      <alignment horizontal="center" vertical="center" wrapText="1"/>
    </xf>
    <xf numFmtId="0" fontId="61" fillId="0" borderId="61" xfId="1" applyFont="1" applyBorder="1" applyAlignment="1">
      <alignment horizontal="center" vertical="center" wrapText="1"/>
    </xf>
    <xf numFmtId="0" fontId="61" fillId="0" borderId="92" xfId="1" applyFont="1" applyBorder="1" applyAlignment="1">
      <alignment horizontal="center" vertical="top" wrapText="1"/>
    </xf>
    <xf numFmtId="0" fontId="61" fillId="0" borderId="92" xfId="1" applyFont="1" applyBorder="1" applyAlignment="1">
      <alignment horizontal="left" vertical="top" wrapText="1"/>
    </xf>
    <xf numFmtId="0" fontId="61" fillId="0" borderId="92" xfId="1" applyFont="1" applyBorder="1" applyAlignment="1">
      <alignment vertical="top" wrapText="1"/>
    </xf>
    <xf numFmtId="0" fontId="62" fillId="5" borderId="92" xfId="1" applyFont="1" applyFill="1" applyBorder="1" applyAlignment="1">
      <alignment horizontal="center" vertical="top" wrapText="1"/>
    </xf>
    <xf numFmtId="0" fontId="61" fillId="2" borderId="92" xfId="1" applyFont="1" applyFill="1" applyBorder="1" applyAlignment="1">
      <alignment vertical="top" wrapText="1"/>
    </xf>
    <xf numFmtId="0" fontId="61" fillId="0" borderId="61" xfId="1" applyFont="1" applyBorder="1" applyAlignment="1">
      <alignment horizontal="left" vertical="top" wrapText="1"/>
    </xf>
    <xf numFmtId="0" fontId="61" fillId="6" borderId="92" xfId="1" applyFont="1" applyFill="1" applyBorder="1" applyAlignment="1">
      <alignment horizontal="center" vertical="top" wrapText="1"/>
    </xf>
    <xf numFmtId="0" fontId="61" fillId="0" borderId="61" xfId="1" applyFont="1" applyBorder="1" applyAlignment="1">
      <alignment vertical="top" wrapText="1"/>
    </xf>
    <xf numFmtId="0" fontId="61" fillId="0" borderId="92" xfId="6" applyFont="1" applyBorder="1" applyAlignment="1">
      <alignment vertical="top"/>
    </xf>
    <xf numFmtId="0" fontId="61" fillId="0" borderId="92" xfId="6" applyFont="1" applyBorder="1" applyAlignment="1">
      <alignment vertical="top" wrapText="1"/>
    </xf>
    <xf numFmtId="0" fontId="61" fillId="2" borderId="92" xfId="1" applyFont="1" applyFill="1" applyBorder="1" applyAlignment="1">
      <alignment horizontal="left" vertical="top" wrapText="1"/>
    </xf>
    <xf numFmtId="0" fontId="61" fillId="3" borderId="92" xfId="1" applyFont="1" applyFill="1" applyBorder="1" applyAlignment="1">
      <alignment horizontal="center" vertical="top" wrapText="1"/>
    </xf>
    <xf numFmtId="0" fontId="60" fillId="0" borderId="92" xfId="1" applyFont="1" applyBorder="1" applyAlignment="1">
      <alignment horizontal="center" vertical="center" textRotation="180" wrapText="1"/>
    </xf>
    <xf numFmtId="0" fontId="29" fillId="0" borderId="0" xfId="0" applyFont="1" applyAlignment="1">
      <alignment horizontal="left" vertical="top" wrapText="1"/>
    </xf>
    <xf numFmtId="0" fontId="36" fillId="0" borderId="0" xfId="0" applyFont="1" applyAlignment="1">
      <alignment horizontal="left" vertical="top" wrapText="1"/>
    </xf>
    <xf numFmtId="15" fontId="39" fillId="0" borderId="0" xfId="1" applyNumberFormat="1" applyFont="1" applyAlignment="1">
      <alignment vertical="top" wrapText="1"/>
    </xf>
    <xf numFmtId="15" fontId="29" fillId="0" borderId="0" xfId="0" applyNumberFormat="1" applyFont="1"/>
    <xf numFmtId="0" fontId="43" fillId="0" borderId="1" xfId="0" applyFont="1" applyBorder="1" applyAlignment="1">
      <alignment horizontal="left" vertical="top" wrapText="1"/>
    </xf>
    <xf numFmtId="0" fontId="43" fillId="0" borderId="1" xfId="0" applyFont="1" applyBorder="1" applyAlignment="1">
      <alignment vertical="top" wrapText="1"/>
    </xf>
    <xf numFmtId="0" fontId="43" fillId="2" borderId="1" xfId="0" applyFont="1" applyFill="1" applyBorder="1" applyAlignment="1">
      <alignment horizontal="left" vertical="top" wrapText="1"/>
    </xf>
    <xf numFmtId="0" fontId="43" fillId="0" borderId="26" xfId="0" applyFont="1" applyBorder="1" applyAlignment="1">
      <alignment horizontal="left" vertical="top" wrapText="1"/>
    </xf>
    <xf numFmtId="0" fontId="43" fillId="0" borderId="58" xfId="0" applyFont="1" applyBorder="1" applyAlignment="1">
      <alignment horizontal="left" vertical="top" wrapText="1"/>
    </xf>
    <xf numFmtId="14" fontId="0" fillId="0" borderId="0" xfId="0" applyNumberFormat="1"/>
    <xf numFmtId="0" fontId="41" fillId="0" borderId="58" xfId="0" applyFont="1" applyBorder="1" applyAlignment="1">
      <alignment horizontal="center" vertical="top" wrapText="1"/>
    </xf>
    <xf numFmtId="15" fontId="41" fillId="12" borderId="9" xfId="2" applyNumberFormat="1" applyFont="1" applyFill="1" applyBorder="1" applyAlignment="1">
      <alignment horizontal="center"/>
    </xf>
    <xf numFmtId="0" fontId="76" fillId="0" borderId="0" xfId="7"/>
    <xf numFmtId="49" fontId="76" fillId="0" borderId="0" xfId="7" applyNumberFormat="1" applyAlignment="1">
      <alignment wrapText="1"/>
    </xf>
    <xf numFmtId="0" fontId="71" fillId="0" borderId="0" xfId="7" applyFont="1"/>
    <xf numFmtId="0" fontId="15" fillId="0" borderId="0" xfId="7" applyFont="1" applyAlignment="1">
      <alignment horizontal="center" vertical="center" wrapText="1"/>
    </xf>
    <xf numFmtId="0" fontId="15" fillId="5" borderId="0" xfId="7" quotePrefix="1" applyFont="1" applyFill="1" applyAlignment="1">
      <alignment horizontal="center" vertical="center" wrapText="1"/>
    </xf>
    <xf numFmtId="0" fontId="15" fillId="15" borderId="0" xfId="7" quotePrefix="1" applyFont="1" applyFill="1" applyAlignment="1">
      <alignment horizontal="center" vertical="center" wrapText="1"/>
    </xf>
    <xf numFmtId="0" fontId="15" fillId="23" borderId="0" xfId="7" quotePrefix="1" applyFont="1" applyFill="1" applyAlignment="1">
      <alignment horizontal="center" vertical="center" wrapText="1"/>
    </xf>
    <xf numFmtId="16" fontId="15" fillId="24" borderId="0" xfId="7" quotePrefix="1" applyNumberFormat="1" applyFont="1" applyFill="1" applyAlignment="1">
      <alignment horizontal="center" vertical="center" wrapText="1"/>
    </xf>
    <xf numFmtId="0" fontId="9" fillId="0" borderId="0" xfId="7" applyFont="1" applyAlignment="1">
      <alignment horizontal="center"/>
    </xf>
    <xf numFmtId="0" fontId="13" fillId="0" borderId="0" xfId="7" applyFont="1" applyAlignment="1">
      <alignment horizontal="center" vertical="center" wrapText="1"/>
    </xf>
    <xf numFmtId="0" fontId="69" fillId="0" borderId="16" xfId="7" applyFont="1" applyBorder="1" applyAlignment="1">
      <alignment vertical="top" wrapText="1"/>
    </xf>
    <xf numFmtId="0" fontId="15" fillId="0" borderId="1" xfId="7" applyFont="1" applyBorder="1" applyAlignment="1">
      <alignment horizontal="left" vertical="top" wrapText="1"/>
    </xf>
    <xf numFmtId="0" fontId="15" fillId="0" borderId="1" xfId="7" applyFont="1" applyBorder="1" applyAlignment="1">
      <alignment horizontal="center" vertical="top" wrapText="1"/>
    </xf>
    <xf numFmtId="0" fontId="13" fillId="22" borderId="1" xfId="7" applyFont="1" applyFill="1" applyBorder="1" applyAlignment="1">
      <alignment horizontal="center" vertical="top" wrapText="1"/>
    </xf>
    <xf numFmtId="0" fontId="15" fillId="0" borderId="1" xfId="7" applyFont="1" applyBorder="1" applyAlignment="1">
      <alignment vertical="top" wrapText="1"/>
    </xf>
    <xf numFmtId="0" fontId="13" fillId="6" borderId="1" xfId="7" applyFont="1" applyFill="1" applyBorder="1" applyAlignment="1">
      <alignment horizontal="center" vertical="top" wrapText="1"/>
    </xf>
    <xf numFmtId="0" fontId="15" fillId="22" borderId="1" xfId="7" applyFont="1" applyFill="1" applyBorder="1" applyAlignment="1">
      <alignment horizontal="center" vertical="top" wrapText="1"/>
    </xf>
    <xf numFmtId="14" fontId="15" fillId="0" borderId="1" xfId="7" applyNumberFormat="1" applyFont="1" applyBorder="1" applyAlignment="1">
      <alignment vertical="top" wrapText="1"/>
    </xf>
    <xf numFmtId="0" fontId="13" fillId="0" borderId="1" xfId="7" applyFont="1" applyBorder="1" applyAlignment="1">
      <alignment horizontal="center" vertical="top" wrapText="1"/>
    </xf>
    <xf numFmtId="0" fontId="13" fillId="0" borderId="16" xfId="7" applyFont="1" applyBorder="1" applyAlignment="1">
      <alignment horizontal="center" vertical="top" wrapText="1"/>
    </xf>
    <xf numFmtId="0" fontId="13" fillId="0" borderId="17" xfId="7" applyFont="1" applyBorder="1" applyAlignment="1">
      <alignment horizontal="center" vertical="top" wrapText="1"/>
    </xf>
    <xf numFmtId="0" fontId="13" fillId="0" borderId="15" xfId="7" applyFont="1" applyBorder="1" applyAlignment="1">
      <alignment horizontal="center" vertical="top" wrapText="1"/>
    </xf>
    <xf numFmtId="0" fontId="13" fillId="23" borderId="1" xfId="7" applyFont="1" applyFill="1" applyBorder="1" applyAlignment="1">
      <alignment horizontal="center" vertical="top" wrapText="1"/>
    </xf>
    <xf numFmtId="0" fontId="69" fillId="0" borderId="1" xfId="7" applyFont="1" applyBorder="1" applyAlignment="1">
      <alignment vertical="top" wrapText="1"/>
    </xf>
    <xf numFmtId="49" fontId="66" fillId="21" borderId="17" xfId="7" applyNumberFormat="1" applyFont="1" applyFill="1" applyBorder="1" applyAlignment="1">
      <alignment horizontal="center" vertical="center" wrapText="1"/>
    </xf>
    <xf numFmtId="0" fontId="66" fillId="21" borderId="1" xfId="7" applyFont="1" applyFill="1" applyBorder="1" applyAlignment="1">
      <alignment horizontal="center" vertical="center" wrapText="1"/>
    </xf>
    <xf numFmtId="0" fontId="19" fillId="21" borderId="1" xfId="7" applyFont="1" applyFill="1" applyBorder="1" applyAlignment="1">
      <alignment horizontal="center" vertical="center" wrapText="1"/>
    </xf>
    <xf numFmtId="0" fontId="67" fillId="21" borderId="1" xfId="7" applyFont="1" applyFill="1" applyBorder="1" applyAlignment="1">
      <alignment horizontal="center" vertical="center" wrapText="1"/>
    </xf>
    <xf numFmtId="166" fontId="15" fillId="20" borderId="1" xfId="7" quotePrefix="1" applyNumberFormat="1" applyFont="1" applyFill="1" applyBorder="1" applyAlignment="1">
      <alignment horizontal="right" vertical="center" wrapText="1"/>
    </xf>
    <xf numFmtId="0" fontId="13" fillId="0" borderId="0" xfId="7" quotePrefix="1" applyFont="1" applyAlignment="1">
      <alignment horizontal="right" vertical="center" wrapText="1"/>
    </xf>
    <xf numFmtId="166" fontId="15" fillId="20" borderId="1" xfId="7" applyNumberFormat="1" applyFont="1" applyFill="1" applyBorder="1" applyAlignment="1">
      <alignment horizontal="right" vertical="center" wrapText="1"/>
    </xf>
    <xf numFmtId="0" fontId="69" fillId="25" borderId="11" xfId="7" applyFont="1" applyFill="1" applyBorder="1"/>
    <xf numFmtId="0" fontId="69" fillId="0" borderId="11" xfId="7" applyFont="1" applyBorder="1"/>
    <xf numFmtId="0" fontId="69" fillId="25" borderId="16" xfId="7" applyFont="1" applyFill="1" applyBorder="1"/>
    <xf numFmtId="0" fontId="69" fillId="0" borderId="0" xfId="7" applyFont="1"/>
    <xf numFmtId="0" fontId="69" fillId="0" borderId="16" xfId="7" applyFont="1" applyBorder="1"/>
    <xf numFmtId="0" fontId="73" fillId="0" borderId="0" xfId="7" applyFont="1"/>
    <xf numFmtId="0" fontId="73" fillId="0" borderId="11" xfId="7" applyFont="1" applyBorder="1" applyAlignment="1">
      <alignment horizontal="center"/>
    </xf>
    <xf numFmtId="0" fontId="73" fillId="0" borderId="16" xfId="7" applyFont="1" applyBorder="1" applyAlignment="1">
      <alignment horizontal="center"/>
    </xf>
    <xf numFmtId="0" fontId="76" fillId="4" borderId="0" xfId="7" applyFill="1"/>
    <xf numFmtId="0" fontId="68" fillId="0" borderId="0" xfId="7" applyFont="1"/>
    <xf numFmtId="0" fontId="75" fillId="0" borderId="11" xfId="7" applyFont="1" applyBorder="1"/>
    <xf numFmtId="0" fontId="75" fillId="0" borderId="16" xfId="7" applyFont="1" applyBorder="1"/>
    <xf numFmtId="0" fontId="75" fillId="26" borderId="2" xfId="7" applyFont="1" applyFill="1" applyBorder="1"/>
    <xf numFmtId="0" fontId="75" fillId="26" borderId="1" xfId="7" applyFont="1" applyFill="1" applyBorder="1"/>
    <xf numFmtId="0" fontId="75" fillId="0" borderId="0" xfId="7" applyFont="1"/>
    <xf numFmtId="0" fontId="74" fillId="0" borderId="0" xfId="7" applyFont="1"/>
    <xf numFmtId="0" fontId="5" fillId="0" borderId="0" xfId="4" applyAlignment="1">
      <alignment wrapText="1"/>
    </xf>
    <xf numFmtId="0" fontId="6" fillId="0" borderId="0" xfId="3" applyAlignment="1">
      <alignment wrapText="1"/>
    </xf>
    <xf numFmtId="0" fontId="43" fillId="14" borderId="18" xfId="0" applyFont="1" applyFill="1" applyBorder="1" applyAlignment="1">
      <alignment vertical="top" wrapText="1"/>
    </xf>
    <xf numFmtId="0" fontId="78" fillId="0" borderId="0" xfId="7" applyFont="1" applyAlignment="1">
      <alignment horizontal="center"/>
    </xf>
    <xf numFmtId="0" fontId="15" fillId="0" borderId="1" xfId="7" applyFont="1" applyBorder="1" applyAlignment="1">
      <alignment horizontal="center" vertical="center" wrapText="1"/>
    </xf>
    <xf numFmtId="0" fontId="13" fillId="22" borderId="98" xfId="7" applyFont="1" applyFill="1" applyBorder="1" applyAlignment="1">
      <alignment horizontal="center" vertical="center" wrapText="1"/>
    </xf>
    <xf numFmtId="0" fontId="13" fillId="0" borderId="1" xfId="7" applyFont="1" applyBorder="1" applyAlignment="1">
      <alignment horizontal="center" vertical="center" wrapText="1"/>
    </xf>
    <xf numFmtId="0" fontId="15" fillId="0" borderId="2" xfId="7" applyFont="1" applyBorder="1" applyAlignment="1">
      <alignment horizontal="center" vertical="center" wrapText="1"/>
    </xf>
    <xf numFmtId="0" fontId="66" fillId="21" borderId="15" xfId="7" applyFont="1" applyFill="1" applyBorder="1" applyAlignment="1">
      <alignment horizontal="center" vertical="center" wrapText="1"/>
    </xf>
    <xf numFmtId="49" fontId="11" fillId="0" borderId="0" xfId="7" applyNumberFormat="1" applyFont="1" applyAlignment="1">
      <alignment horizontal="right"/>
    </xf>
    <xf numFmtId="0" fontId="79" fillId="0" borderId="0" xfId="7" applyFont="1"/>
    <xf numFmtId="0" fontId="29" fillId="0" borderId="1" xfId="7" applyFont="1" applyBorder="1" applyAlignment="1">
      <alignment vertical="top" wrapText="1"/>
    </xf>
    <xf numFmtId="165" fontId="15" fillId="0" borderId="1" xfId="7" applyNumberFormat="1" applyFont="1" applyBorder="1" applyAlignment="1">
      <alignment vertical="top" wrapText="1"/>
    </xf>
    <xf numFmtId="49" fontId="68" fillId="0" borderId="0" xfId="7" applyNumberFormat="1" applyFont="1" applyAlignment="1">
      <alignment wrapText="1"/>
    </xf>
    <xf numFmtId="0" fontId="11" fillId="0" borderId="0" xfId="7" applyFont="1"/>
    <xf numFmtId="0" fontId="11" fillId="0" borderId="0" xfId="7" applyFont="1" applyAlignment="1">
      <alignment horizontal="center"/>
    </xf>
    <xf numFmtId="49" fontId="68" fillId="0" borderId="0" xfId="7" applyNumberFormat="1" applyFont="1" applyAlignment="1">
      <alignment horizontal="right"/>
    </xf>
    <xf numFmtId="0" fontId="11" fillId="0" borderId="0" xfId="7" applyFont="1" applyAlignment="1">
      <alignment horizontal="right"/>
    </xf>
    <xf numFmtId="0" fontId="82" fillId="0" borderId="0" xfId="7" applyFont="1"/>
    <xf numFmtId="0" fontId="23" fillId="0" borderId="2" xfId="7" applyFont="1" applyBorder="1" applyAlignment="1">
      <alignment vertical="top" wrapText="1"/>
    </xf>
    <xf numFmtId="0" fontId="34" fillId="0" borderId="98" xfId="7" applyFont="1" applyBorder="1" applyAlignment="1">
      <alignment vertical="top" wrapText="1"/>
    </xf>
    <xf numFmtId="0" fontId="23" fillId="0" borderId="1" xfId="7" applyFont="1" applyBorder="1" applyAlignment="1">
      <alignment vertical="top" wrapText="1"/>
    </xf>
    <xf numFmtId="0" fontId="29" fillId="0" borderId="15" xfId="7" applyFont="1" applyBorder="1" applyAlignment="1">
      <alignment vertical="top" wrapText="1"/>
    </xf>
    <xf numFmtId="0" fontId="23" fillId="0" borderId="1" xfId="7" applyFont="1" applyBorder="1" applyAlignment="1">
      <alignment horizontal="left" vertical="top" wrapText="1"/>
    </xf>
    <xf numFmtId="49" fontId="68" fillId="0" borderId="0" xfId="7" quotePrefix="1" applyNumberFormat="1" applyFont="1" applyAlignment="1">
      <alignment horizontal="right"/>
    </xf>
    <xf numFmtId="0" fontId="33" fillId="0" borderId="0" xfId="7" applyFont="1"/>
    <xf numFmtId="0" fontId="15" fillId="0" borderId="8" xfId="7" applyFont="1" applyBorder="1" applyAlignment="1">
      <alignment horizontal="center" vertical="center" wrapText="1"/>
    </xf>
    <xf numFmtId="0" fontId="69" fillId="4" borderId="11" xfId="7" applyFont="1" applyFill="1" applyBorder="1"/>
    <xf numFmtId="0" fontId="43" fillId="0" borderId="6" xfId="0" applyFont="1" applyBorder="1" applyAlignment="1">
      <alignment horizontal="left" vertical="top" wrapText="1"/>
    </xf>
    <xf numFmtId="0" fontId="43" fillId="0" borderId="7" xfId="0" applyFont="1" applyBorder="1" applyAlignment="1">
      <alignment horizontal="center" vertical="top" wrapText="1"/>
    </xf>
    <xf numFmtId="0" fontId="43" fillId="0" borderId="17" xfId="0" applyFont="1" applyBorder="1" applyAlignment="1">
      <alignment horizontal="center" vertical="top" wrapText="1"/>
    </xf>
    <xf numFmtId="0" fontId="61" fillId="5" borderId="92" xfId="1" applyFont="1" applyFill="1" applyBorder="1" applyAlignment="1">
      <alignment horizontal="center" vertical="top" wrapText="1"/>
    </xf>
    <xf numFmtId="0" fontId="63" fillId="6" borderId="92" xfId="5" applyFont="1" applyFill="1" applyBorder="1" applyAlignment="1">
      <alignment horizontal="center" vertical="top" wrapText="1"/>
    </xf>
    <xf numFmtId="0" fontId="66" fillId="0" borderId="0" xfId="7" applyFont="1" applyAlignment="1">
      <alignment horizontal="left" vertical="center" wrapText="1"/>
    </xf>
    <xf numFmtId="0" fontId="15" fillId="0" borderId="0" xfId="7" applyFont="1" applyAlignment="1">
      <alignment horizontal="left" vertical="center" wrapText="1"/>
    </xf>
    <xf numFmtId="0" fontId="15" fillId="0" borderId="0" xfId="7" applyFont="1" applyAlignment="1">
      <alignment vertical="center" wrapText="1"/>
    </xf>
    <xf numFmtId="0" fontId="13" fillId="20" borderId="0" xfId="7" applyFont="1" applyFill="1" applyAlignment="1">
      <alignment horizontal="left" vertical="center" wrapText="1"/>
    </xf>
    <xf numFmtId="0" fontId="3" fillId="0" borderId="1" xfId="3" applyFont="1" applyBorder="1"/>
    <xf numFmtId="0" fontId="3" fillId="0" borderId="0" xfId="3" applyFont="1" applyAlignment="1">
      <alignment horizontal="left" indent="1"/>
    </xf>
    <xf numFmtId="0" fontId="3" fillId="0" borderId="15" xfId="0" applyFont="1" applyBorder="1" applyAlignment="1">
      <alignment horizontal="center" vertical="center" wrapText="1"/>
    </xf>
    <xf numFmtId="0" fontId="3" fillId="0" borderId="15" xfId="0" applyFont="1" applyBorder="1" applyAlignment="1">
      <alignment horizontal="left" vertical="center" wrapText="1"/>
    </xf>
    <xf numFmtId="0" fontId="3" fillId="0" borderId="5" xfId="0" applyFont="1" applyBorder="1" applyAlignment="1">
      <alignment horizontal="center" vertical="top" wrapText="1"/>
    </xf>
    <xf numFmtId="0" fontId="3" fillId="0" borderId="15" xfId="0" applyFont="1" applyBorder="1" applyAlignment="1">
      <alignment horizontal="center" vertical="top" wrapText="1"/>
    </xf>
    <xf numFmtId="0" fontId="3" fillId="0" borderId="15" xfId="0" quotePrefix="1" applyFont="1" applyBorder="1" applyAlignment="1">
      <alignment horizontal="center" vertical="center" wrapText="1"/>
    </xf>
    <xf numFmtId="15" fontId="3" fillId="0" borderId="1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7" applyFont="1" applyBorder="1" applyAlignment="1">
      <alignment vertical="top" wrapText="1"/>
    </xf>
    <xf numFmtId="0" fontId="3" fillId="0" borderId="0" xfId="7" applyFont="1" applyAlignment="1">
      <alignment vertical="top" wrapText="1"/>
    </xf>
    <xf numFmtId="0" fontId="3" fillId="0" borderId="0" xfId="7" applyFont="1"/>
    <xf numFmtId="14" fontId="3" fillId="0" borderId="99" xfId="7" applyNumberFormat="1" applyFont="1" applyBorder="1"/>
    <xf numFmtId="0" fontId="3" fillId="0" borderId="98" xfId="7" applyFont="1" applyBorder="1" applyAlignment="1">
      <alignment horizontal="center"/>
    </xf>
    <xf numFmtId="0" fontId="3" fillId="0" borderId="99" xfId="7" applyFont="1" applyBorder="1" applyAlignment="1">
      <alignment vertical="top" wrapText="1"/>
    </xf>
    <xf numFmtId="0" fontId="3" fillId="0" borderId="99" xfId="7" applyFont="1" applyBorder="1" applyAlignment="1">
      <alignment horizontal="center" vertical="center" wrapText="1"/>
    </xf>
    <xf numFmtId="0" fontId="3" fillId="0" borderId="0" xfId="7" applyFont="1" applyAlignment="1">
      <alignment horizontal="center" vertical="center"/>
    </xf>
    <xf numFmtId="0" fontId="3" fillId="0" borderId="98" xfId="7" applyFont="1" applyBorder="1" applyAlignment="1">
      <alignment horizontal="center" vertical="center"/>
    </xf>
    <xf numFmtId="0" fontId="3" fillId="0" borderId="98" xfId="7" applyFont="1" applyBorder="1" applyAlignment="1">
      <alignment wrapText="1"/>
    </xf>
    <xf numFmtId="0" fontId="3" fillId="0" borderId="1" xfId="7" applyFont="1" applyBorder="1" applyAlignment="1">
      <alignment horizontal="center" vertical="center" wrapText="1"/>
    </xf>
    <xf numFmtId="0" fontId="3" fillId="0" borderId="97" xfId="7" applyFont="1" applyBorder="1"/>
    <xf numFmtId="0" fontId="24" fillId="0" borderId="88" xfId="0" applyFont="1" applyBorder="1" applyAlignment="1">
      <alignment horizontal="center" vertical="top" wrapText="1"/>
    </xf>
    <xf numFmtId="0" fontId="24" fillId="0" borderId="18" xfId="0" applyFont="1" applyBorder="1" applyAlignment="1">
      <alignment horizontal="center" vertical="top" wrapText="1"/>
    </xf>
    <xf numFmtId="0" fontId="70" fillId="0" borderId="1" xfId="0" applyFont="1" applyBorder="1" applyAlignment="1">
      <alignment vertical="top" wrapText="1"/>
    </xf>
    <xf numFmtId="0" fontId="70" fillId="0" borderId="15" xfId="0" applyFont="1" applyBorder="1" applyAlignment="1">
      <alignment vertical="top" wrapText="1"/>
    </xf>
    <xf numFmtId="0" fontId="11" fillId="0" borderId="60" xfId="0" applyFont="1" applyBorder="1" applyAlignment="1">
      <alignment horizontal="center" vertical="top" wrapText="1"/>
    </xf>
    <xf numFmtId="0" fontId="13" fillId="0" borderId="18" xfId="0" applyFont="1" applyBorder="1" applyAlignment="1">
      <alignment horizontal="center" vertical="top" wrapText="1"/>
    </xf>
    <xf numFmtId="0" fontId="15" fillId="0" borderId="18" xfId="0" applyFont="1" applyBorder="1" applyAlignment="1">
      <alignment horizontal="left" vertical="top" wrapText="1"/>
    </xf>
    <xf numFmtId="0" fontId="3" fillId="0" borderId="18" xfId="0" applyFont="1" applyBorder="1" applyAlignment="1">
      <alignment vertical="top" wrapText="1"/>
    </xf>
    <xf numFmtId="0" fontId="15" fillId="0" borderId="18" xfId="0" applyFont="1" applyBorder="1" applyAlignment="1">
      <alignment horizontal="center" vertical="top" wrapText="1"/>
    </xf>
    <xf numFmtId="0" fontId="3" fillId="0" borderId="18" xfId="0" applyFont="1" applyBorder="1" applyAlignment="1">
      <alignment horizontal="center" vertical="top" wrapText="1"/>
    </xf>
    <xf numFmtId="0" fontId="3" fillId="0" borderId="18" xfId="0" applyFont="1" applyBorder="1" applyAlignment="1">
      <alignment horizontal="left" vertical="top" wrapText="1"/>
    </xf>
    <xf numFmtId="164" fontId="3" fillId="0" borderId="18" xfId="0" applyNumberFormat="1" applyFont="1" applyBorder="1" applyAlignment="1">
      <alignment horizontal="center" vertical="top" wrapText="1"/>
    </xf>
    <xf numFmtId="0" fontId="3" fillId="0" borderId="1" xfId="0" applyFont="1" applyBorder="1" applyAlignment="1">
      <alignment horizontal="left" vertical="top" wrapText="1"/>
    </xf>
    <xf numFmtId="0" fontId="3" fillId="0" borderId="2" xfId="0" applyFont="1" applyBorder="1" applyAlignment="1">
      <alignment horizontal="center" vertical="top" wrapText="1"/>
    </xf>
    <xf numFmtId="0" fontId="3" fillId="0" borderId="1" xfId="0" applyFont="1" applyBorder="1" applyAlignment="1">
      <alignment horizontal="center" vertical="top" wrapText="1"/>
    </xf>
    <xf numFmtId="0" fontId="3" fillId="0" borderId="0" xfId="0" applyFont="1" applyAlignment="1">
      <alignment vertical="top" wrapText="1"/>
    </xf>
    <xf numFmtId="0" fontId="11" fillId="0" borderId="88" xfId="0" applyFont="1" applyBorder="1" applyAlignment="1">
      <alignment horizontal="center" vertical="top" wrapText="1"/>
    </xf>
    <xf numFmtId="0" fontId="13" fillId="0" borderId="58" xfId="0" applyFont="1" applyBorder="1" applyAlignment="1">
      <alignment horizontal="center" vertical="top" wrapText="1"/>
    </xf>
    <xf numFmtId="0" fontId="15" fillId="0" borderId="58" xfId="0" applyFont="1" applyBorder="1" applyAlignment="1">
      <alignment horizontal="left" vertical="top" wrapText="1"/>
    </xf>
    <xf numFmtId="0" fontId="3" fillId="0" borderId="58" xfId="0" applyFont="1" applyBorder="1" applyAlignment="1">
      <alignment vertical="top" wrapText="1"/>
    </xf>
    <xf numFmtId="0" fontId="3" fillId="0" borderId="58" xfId="0" applyFont="1" applyBorder="1" applyAlignment="1">
      <alignment horizontal="center" vertical="top" wrapText="1"/>
    </xf>
    <xf numFmtId="164" fontId="3" fillId="0" borderId="58" xfId="0" applyNumberFormat="1" applyFont="1" applyBorder="1" applyAlignment="1">
      <alignment horizontal="center" vertical="top" wrapText="1"/>
    </xf>
    <xf numFmtId="0" fontId="3" fillId="0" borderId="15" xfId="0" applyFont="1" applyBorder="1" applyAlignment="1">
      <alignment horizontal="left" vertical="top" wrapText="1"/>
    </xf>
    <xf numFmtId="0" fontId="15" fillId="0" borderId="11" xfId="0" applyFont="1" applyBorder="1" applyAlignment="1">
      <alignment horizontal="center" vertical="top" wrapText="1"/>
    </xf>
    <xf numFmtId="0" fontId="15" fillId="0" borderId="1" xfId="0" applyFont="1" applyBorder="1" applyAlignment="1">
      <alignment horizontal="center" vertical="top" wrapText="1"/>
    </xf>
    <xf numFmtId="0" fontId="11" fillId="0" borderId="1" xfId="0" applyFont="1" applyBorder="1" applyAlignment="1">
      <alignment horizontal="center" vertical="top" wrapText="1"/>
    </xf>
    <xf numFmtId="0" fontId="15" fillId="0" borderId="1" xfId="0" applyFont="1" applyBorder="1" applyAlignment="1">
      <alignment horizontal="left" vertical="top" wrapText="1"/>
    </xf>
    <xf numFmtId="0" fontId="3" fillId="0" borderId="1" xfId="0" applyFont="1" applyBorder="1" applyAlignment="1">
      <alignment vertical="top" wrapText="1"/>
    </xf>
    <xf numFmtId="0" fontId="15" fillId="6" borderId="1" xfId="0" applyFont="1" applyFill="1" applyBorder="1" applyAlignment="1">
      <alignment horizontal="center" vertical="center" wrapText="1"/>
    </xf>
    <xf numFmtId="164" fontId="3" fillId="0" borderId="1" xfId="0" applyNumberFormat="1" applyFont="1" applyBorder="1" applyAlignment="1">
      <alignment horizontal="center" vertical="top" wrapText="1"/>
    </xf>
    <xf numFmtId="0" fontId="84" fillId="0" borderId="60" xfId="0" applyFont="1" applyBorder="1" applyAlignment="1">
      <alignment horizontal="center" vertical="top" wrapText="1"/>
    </xf>
    <xf numFmtId="0" fontId="84" fillId="0" borderId="18" xfId="0" applyFont="1" applyBorder="1" applyAlignment="1">
      <alignment horizontal="center" vertical="top" wrapText="1"/>
    </xf>
    <xf numFmtId="0" fontId="85" fillId="0" borderId="18" xfId="0" applyFont="1" applyBorder="1" applyAlignment="1">
      <alignment horizontal="left" vertical="top" wrapText="1"/>
    </xf>
    <xf numFmtId="0" fontId="88" fillId="0" borderId="18" xfId="0" applyFont="1" applyBorder="1" applyAlignment="1">
      <alignment vertical="top" wrapText="1"/>
    </xf>
    <xf numFmtId="0" fontId="85" fillId="0" borderId="18" xfId="0" applyFont="1" applyBorder="1" applyAlignment="1">
      <alignment horizontal="center" vertical="top" wrapText="1"/>
    </xf>
    <xf numFmtId="0" fontId="88" fillId="0" borderId="15" xfId="0" applyFont="1" applyBorder="1" applyAlignment="1">
      <alignment horizontal="center" vertical="top" wrapText="1"/>
    </xf>
    <xf numFmtId="164" fontId="89" fillId="0" borderId="18" xfId="0" applyNumberFormat="1" applyFont="1" applyBorder="1" applyAlignment="1">
      <alignment horizontal="left" vertical="top" wrapText="1"/>
    </xf>
    <xf numFmtId="0" fontId="85" fillId="0" borderId="1" xfId="0" applyFont="1" applyBorder="1" applyAlignment="1">
      <alignment vertical="top" wrapText="1"/>
    </xf>
    <xf numFmtId="0" fontId="85" fillId="0" borderId="2" xfId="0" applyFont="1" applyBorder="1" applyAlignment="1">
      <alignment horizontal="center" vertical="top" wrapText="1"/>
    </xf>
    <xf numFmtId="0" fontId="85" fillId="0" borderId="1" xfId="0" applyFont="1" applyBorder="1" applyAlignment="1">
      <alignment horizontal="center" vertical="top" wrapText="1"/>
    </xf>
    <xf numFmtId="0" fontId="85" fillId="0" borderId="0" xfId="0" applyFont="1" applyAlignment="1">
      <alignment vertical="top" wrapText="1"/>
    </xf>
    <xf numFmtId="0" fontId="13" fillId="0" borderId="64" xfId="0" applyFont="1" applyBorder="1" applyAlignment="1">
      <alignment horizontal="center" vertical="top" wrapText="1"/>
    </xf>
    <xf numFmtId="164" fontId="11" fillId="0" borderId="18" xfId="0" applyNumberFormat="1" applyFont="1" applyBorder="1" applyAlignment="1">
      <alignment horizontal="left" vertical="top" wrapText="1"/>
    </xf>
    <xf numFmtId="0" fontId="12" fillId="0" borderId="2" xfId="0" applyFont="1" applyBorder="1" applyAlignment="1">
      <alignment horizontal="center" vertical="top" wrapText="1"/>
    </xf>
    <xf numFmtId="0" fontId="12" fillId="0" borderId="1" xfId="0" applyFont="1" applyBorder="1" applyAlignment="1">
      <alignment horizontal="center" vertical="top" wrapText="1"/>
    </xf>
    <xf numFmtId="0" fontId="2" fillId="0" borderId="17" xfId="0" applyFont="1" applyBorder="1" applyAlignment="1">
      <alignment vertical="top" wrapText="1"/>
    </xf>
    <xf numFmtId="0" fontId="2" fillId="0" borderId="1" xfId="0" applyFont="1" applyBorder="1" applyAlignment="1">
      <alignment vertical="top" wrapText="1"/>
    </xf>
    <xf numFmtId="0" fontId="15" fillId="0" borderId="0" xfId="7" applyFont="1"/>
    <xf numFmtId="17" fontId="15" fillId="0" borderId="1" xfId="7" applyNumberFormat="1" applyFont="1" applyBorder="1" applyAlignment="1">
      <alignment vertical="top" wrapText="1"/>
    </xf>
    <xf numFmtId="0" fontId="51" fillId="0" borderId="0" xfId="0" applyFont="1" applyAlignment="1">
      <alignment horizontal="center" vertical="top"/>
    </xf>
    <xf numFmtId="0" fontId="55" fillId="0" borderId="0" xfId="0" applyFont="1" applyAlignment="1">
      <alignment horizontal="center" vertical="top" wrapText="1"/>
    </xf>
    <xf numFmtId="0" fontId="90" fillId="0" borderId="0" xfId="0" applyFont="1" applyAlignment="1">
      <alignment horizontal="center" vertical="top" wrapText="1"/>
    </xf>
    <xf numFmtId="0" fontId="11" fillId="0" borderId="18" xfId="0" applyFont="1" applyFill="1" applyBorder="1" applyAlignment="1">
      <alignment vertical="top" wrapText="1"/>
    </xf>
    <xf numFmtId="0" fontId="86" fillId="0" borderId="0" xfId="0" applyFont="1" applyFill="1" applyAlignment="1">
      <alignment horizontal="left" vertical="top" wrapText="1"/>
    </xf>
    <xf numFmtId="0" fontId="3" fillId="0" borderId="21" xfId="0" applyFont="1" applyFill="1" applyBorder="1" applyAlignment="1">
      <alignment horizontal="left" vertical="top" wrapText="1"/>
    </xf>
    <xf numFmtId="0" fontId="24" fillId="0" borderId="20" xfId="0" applyFont="1" applyFill="1" applyBorder="1" applyAlignment="1">
      <alignment vertical="top" wrapText="1"/>
    </xf>
    <xf numFmtId="0" fontId="11" fillId="0" borderId="88" xfId="0" applyFont="1" applyFill="1" applyBorder="1" applyAlignment="1">
      <alignment vertical="top" wrapText="1"/>
    </xf>
    <xf numFmtId="0" fontId="3" fillId="0" borderId="1" xfId="0" applyFont="1" applyFill="1" applyBorder="1" applyAlignment="1">
      <alignment vertical="top" wrapText="1"/>
    </xf>
    <xf numFmtId="0" fontId="24" fillId="0" borderId="26" xfId="0" applyFont="1" applyFill="1" applyBorder="1" applyAlignment="1">
      <alignment vertical="top" wrapText="1"/>
    </xf>
    <xf numFmtId="0" fontId="24" fillId="0" borderId="88" xfId="0" applyFont="1" applyFill="1" applyBorder="1" applyAlignment="1">
      <alignment vertical="top" wrapText="1"/>
    </xf>
    <xf numFmtId="0" fontId="41" fillId="0" borderId="18" xfId="0" applyFont="1" applyFill="1" applyBorder="1" applyAlignment="1">
      <alignment vertical="top" wrapText="1"/>
    </xf>
    <xf numFmtId="0" fontId="70" fillId="0" borderId="18" xfId="0" applyFont="1" applyFill="1" applyBorder="1" applyAlignment="1">
      <alignment vertical="top" wrapText="1"/>
    </xf>
    <xf numFmtId="0" fontId="2" fillId="0" borderId="18" xfId="0" applyFont="1" applyFill="1" applyBorder="1" applyAlignment="1">
      <alignment vertical="top" wrapText="1"/>
    </xf>
    <xf numFmtId="0" fontId="43" fillId="0" borderId="20" xfId="0" applyFont="1" applyFill="1" applyBorder="1" applyAlignment="1">
      <alignment vertical="top" wrapText="1"/>
    </xf>
    <xf numFmtId="0" fontId="53" fillId="0" borderId="20" xfId="0" applyFont="1" applyFill="1" applyBorder="1" applyAlignment="1">
      <alignment vertical="top" wrapText="1"/>
    </xf>
    <xf numFmtId="0" fontId="40" fillId="0" borderId="13" xfId="0" applyFont="1" applyFill="1" applyBorder="1" applyAlignment="1">
      <alignment horizontal="left" vertical="top" wrapText="1"/>
    </xf>
    <xf numFmtId="0" fontId="43" fillId="0" borderId="1" xfId="0" applyFont="1" applyFill="1" applyBorder="1" applyAlignment="1">
      <alignment horizontal="left" vertical="top" wrapText="1"/>
    </xf>
    <xf numFmtId="0" fontId="42" fillId="0" borderId="21" xfId="0" applyFont="1" applyFill="1" applyBorder="1" applyAlignment="1">
      <alignment horizontal="left" vertical="top" wrapText="1"/>
    </xf>
    <xf numFmtId="0" fontId="83" fillId="0" borderId="21" xfId="0" applyFont="1" applyFill="1" applyBorder="1" applyAlignment="1">
      <alignment horizontal="left" vertical="top" wrapText="1"/>
    </xf>
    <xf numFmtId="0" fontId="77" fillId="0" borderId="21" xfId="0" applyFont="1" applyFill="1" applyBorder="1" applyAlignment="1">
      <alignment vertical="top" wrapText="1"/>
    </xf>
    <xf numFmtId="0" fontId="39" fillId="0" borderId="18" xfId="0" applyFont="1" applyFill="1" applyBorder="1" applyAlignment="1">
      <alignment horizontal="left" vertical="top" wrapText="1"/>
    </xf>
    <xf numFmtId="0" fontId="2" fillId="0" borderId="59" xfId="0" applyFont="1" applyFill="1" applyBorder="1" applyAlignment="1">
      <alignment horizontal="left" vertical="top" wrapText="1"/>
    </xf>
    <xf numFmtId="0" fontId="43" fillId="0" borderId="18" xfId="0" applyFont="1" applyFill="1" applyBorder="1" applyAlignment="1">
      <alignment horizontal="left" vertical="top" wrapText="1"/>
    </xf>
    <xf numFmtId="0" fontId="80" fillId="0" borderId="59"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21" xfId="0" applyFont="1" applyFill="1" applyBorder="1" applyAlignment="1">
      <alignment vertical="top" wrapText="1"/>
    </xf>
    <xf numFmtId="0" fontId="39" fillId="0" borderId="21" xfId="0" applyFont="1" applyFill="1" applyBorder="1" applyAlignment="1">
      <alignment vertical="top" wrapText="1"/>
    </xf>
    <xf numFmtId="0" fontId="3" fillId="0" borderId="1" xfId="0" applyFont="1" applyFill="1" applyBorder="1" applyAlignment="1">
      <alignment horizontal="left" vertical="top" wrapText="1"/>
    </xf>
    <xf numFmtId="0" fontId="3" fillId="0" borderId="59" xfId="0" applyFont="1" applyFill="1" applyBorder="1" applyAlignment="1">
      <alignment horizontal="left" vertical="top" wrapText="1"/>
    </xf>
    <xf numFmtId="0" fontId="2" fillId="0" borderId="21" xfId="0" applyFont="1" applyFill="1" applyBorder="1" applyAlignment="1">
      <alignment horizontal="left" vertical="top" wrapText="1"/>
    </xf>
    <xf numFmtId="0" fontId="85" fillId="0" borderId="0" xfId="0" applyFont="1" applyFill="1" applyAlignment="1">
      <alignment horizontal="left" vertical="top" wrapText="1"/>
    </xf>
    <xf numFmtId="0" fontId="3" fillId="0" borderId="18" xfId="0" applyFont="1" applyFill="1" applyBorder="1" applyAlignment="1">
      <alignment vertical="top" wrapText="1"/>
    </xf>
    <xf numFmtId="0" fontId="88" fillId="0" borderId="18" xfId="0" applyFont="1" applyFill="1" applyBorder="1" applyAlignment="1">
      <alignment vertical="top" wrapText="1"/>
    </xf>
    <xf numFmtId="0" fontId="43" fillId="0" borderId="18" xfId="0" applyFont="1" applyFill="1" applyBorder="1" applyAlignment="1">
      <alignment vertical="top" wrapText="1"/>
    </xf>
    <xf numFmtId="0" fontId="2" fillId="0" borderId="18" xfId="0" applyFont="1" applyBorder="1" applyAlignment="1">
      <alignment vertical="top" wrapText="1"/>
    </xf>
    <xf numFmtId="0" fontId="2" fillId="0" borderId="18" xfId="0" applyFont="1" applyBorder="1" applyAlignment="1">
      <alignment horizontal="center" vertical="top" wrapText="1"/>
    </xf>
    <xf numFmtId="0" fontId="2" fillId="27" borderId="15" xfId="0" applyFont="1" applyFill="1" applyBorder="1" applyAlignment="1">
      <alignment horizontal="center" vertical="top" wrapText="1"/>
    </xf>
    <xf numFmtId="0" fontId="2" fillId="0" borderId="15" xfId="0" applyFont="1" applyBorder="1" applyAlignment="1">
      <alignment horizontal="center" vertical="top" wrapText="1"/>
    </xf>
    <xf numFmtId="164" fontId="2" fillId="0" borderId="18" xfId="0" applyNumberFormat="1" applyFont="1" applyBorder="1" applyAlignment="1">
      <alignment horizontal="center" vertical="top" wrapText="1"/>
    </xf>
    <xf numFmtId="0" fontId="2" fillId="0" borderId="1" xfId="0" applyFont="1" applyBorder="1" applyAlignment="1">
      <alignment horizontal="left" vertical="top" wrapText="1"/>
    </xf>
    <xf numFmtId="0" fontId="2" fillId="0" borderId="26" xfId="0" applyFont="1" applyBorder="1" applyAlignment="1">
      <alignment vertical="top" wrapText="1"/>
    </xf>
    <xf numFmtId="0" fontId="2" fillId="0" borderId="26" xfId="0" applyFont="1" applyBorder="1" applyAlignment="1">
      <alignment horizontal="center" vertical="top" wrapText="1"/>
    </xf>
    <xf numFmtId="164" fontId="2" fillId="0" borderId="26" xfId="0" applyNumberFormat="1" applyFont="1" applyBorder="1" applyAlignment="1">
      <alignment horizontal="center" vertical="top" wrapText="1"/>
    </xf>
    <xf numFmtId="0" fontId="2" fillId="0" borderId="58" xfId="0" applyFont="1" applyBorder="1" applyAlignment="1">
      <alignment horizontal="center" vertical="top" wrapText="1"/>
    </xf>
    <xf numFmtId="0" fontId="2" fillId="0" borderId="58" xfId="0" applyFont="1" applyBorder="1" applyAlignment="1">
      <alignment vertical="top" wrapText="1"/>
    </xf>
    <xf numFmtId="164" fontId="2" fillId="0" borderId="58" xfId="0" applyNumberFormat="1" applyFont="1" applyBorder="1" applyAlignment="1">
      <alignment horizontal="center" vertical="top" wrapText="1"/>
    </xf>
    <xf numFmtId="164" fontId="2" fillId="0" borderId="58" xfId="0" applyNumberFormat="1" applyFont="1" applyBorder="1" applyAlignment="1">
      <alignment horizontal="left" vertical="top" wrapText="1"/>
    </xf>
    <xf numFmtId="0" fontId="2" fillId="0" borderId="15" xfId="0" applyFont="1" applyBorder="1" applyAlignment="1">
      <alignment vertical="top" wrapText="1"/>
    </xf>
    <xf numFmtId="164" fontId="2" fillId="0" borderId="18" xfId="0" applyNumberFormat="1" applyFont="1" applyBorder="1" applyAlignment="1">
      <alignment horizontal="left"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0" xfId="2" applyFont="1"/>
    <xf numFmtId="0" fontId="2" fillId="0" borderId="0" xfId="2" applyFont="1" applyAlignment="1">
      <alignment horizontal="center"/>
    </xf>
    <xf numFmtId="0" fontId="2" fillId="0" borderId="71" xfId="4" applyFont="1" applyBorder="1" applyAlignment="1">
      <alignment vertical="center" wrapText="1"/>
    </xf>
    <xf numFmtId="0" fontId="2" fillId="0" borderId="71" xfId="4" applyFont="1" applyBorder="1" applyAlignment="1">
      <alignment horizontal="center" vertical="center" wrapText="1"/>
    </xf>
    <xf numFmtId="0" fontId="2" fillId="14" borderId="69" xfId="4" applyFont="1" applyFill="1" applyBorder="1" applyAlignment="1">
      <alignment horizontal="center" vertical="center" wrapText="1"/>
    </xf>
    <xf numFmtId="0" fontId="2" fillId="15" borderId="5" xfId="4" applyFont="1" applyFill="1" applyBorder="1" applyAlignment="1">
      <alignment horizontal="center" vertical="center" wrapText="1"/>
    </xf>
    <xf numFmtId="0" fontId="2" fillId="15" borderId="68" xfId="4" applyFont="1" applyFill="1" applyBorder="1" applyAlignment="1">
      <alignment horizontal="center" vertical="center" wrapText="1"/>
    </xf>
    <xf numFmtId="0" fontId="2" fillId="5" borderId="5" xfId="4" applyFont="1" applyFill="1" applyBorder="1" applyAlignment="1">
      <alignment horizontal="center" vertical="center" wrapText="1"/>
    </xf>
    <xf numFmtId="0" fontId="2" fillId="5" borderId="1" xfId="4" applyFont="1" applyFill="1" applyBorder="1" applyAlignment="1">
      <alignment horizontal="center" vertical="center" wrapText="1"/>
    </xf>
    <xf numFmtId="0" fontId="2" fillId="0" borderId="6" xfId="4" applyFont="1" applyBorder="1" applyAlignment="1">
      <alignment horizontal="center" vertical="center" wrapText="1"/>
    </xf>
    <xf numFmtId="0" fontId="2" fillId="0" borderId="15" xfId="4" applyFont="1" applyBorder="1" applyAlignment="1">
      <alignment vertical="center" wrapText="1"/>
    </xf>
    <xf numFmtId="0" fontId="2" fillId="0" borderId="15" xfId="4" applyFont="1" applyBorder="1" applyAlignment="1">
      <alignment horizontal="center" vertical="center" wrapText="1"/>
    </xf>
    <xf numFmtId="0" fontId="2" fillId="14" borderId="15" xfId="4" applyFont="1" applyFill="1" applyBorder="1" applyAlignment="1">
      <alignment horizontal="center" vertical="center" wrapText="1"/>
    </xf>
    <xf numFmtId="0" fontId="2" fillId="15" borderId="66" xfId="4" applyFont="1" applyFill="1" applyBorder="1" applyAlignment="1">
      <alignment horizontal="center" vertical="center" wrapText="1"/>
    </xf>
    <xf numFmtId="0" fontId="2" fillId="0" borderId="80" xfId="4" applyFont="1" applyBorder="1" applyAlignment="1">
      <alignment horizontal="center" vertical="center" wrapText="1"/>
    </xf>
    <xf numFmtId="49" fontId="2" fillId="5" borderId="15" xfId="4" applyNumberFormat="1" applyFont="1" applyFill="1" applyBorder="1" applyAlignment="1">
      <alignment horizontal="center" vertical="center" wrapText="1"/>
    </xf>
    <xf numFmtId="0" fontId="2" fillId="0" borderId="74" xfId="4" applyFont="1" applyBorder="1" applyAlignment="1">
      <alignment horizontal="center" vertical="center" wrapText="1"/>
    </xf>
    <xf numFmtId="0" fontId="2" fillId="3" borderId="72" xfId="4" applyFont="1" applyFill="1" applyBorder="1" applyAlignment="1">
      <alignment horizontal="center" vertical="center" wrapText="1"/>
    </xf>
    <xf numFmtId="0" fontId="2" fillId="14" borderId="2" xfId="4" applyFont="1" applyFill="1" applyBorder="1" applyAlignment="1">
      <alignment horizontal="center" vertical="center" wrapText="1"/>
    </xf>
    <xf numFmtId="0" fontId="2" fillId="15" borderId="67" xfId="4" applyFont="1" applyFill="1" applyBorder="1" applyAlignment="1">
      <alignment horizontal="center" vertical="center" wrapText="1"/>
    </xf>
    <xf numFmtId="0" fontId="2" fillId="0" borderId="78" xfId="4" applyFont="1" applyBorder="1" applyAlignment="1">
      <alignment horizontal="center" vertical="center" wrapText="1"/>
    </xf>
    <xf numFmtId="0" fontId="2" fillId="0" borderId="81" xfId="4" applyFont="1" applyBorder="1" applyAlignment="1">
      <alignment vertical="center" wrapText="1"/>
    </xf>
    <xf numFmtId="49" fontId="2" fillId="15" borderId="81" xfId="4" applyNumberFormat="1" applyFont="1" applyFill="1" applyBorder="1" applyAlignment="1">
      <alignment horizontal="center" vertical="center" wrapText="1"/>
    </xf>
    <xf numFmtId="0" fontId="2" fillId="0" borderId="1" xfId="4" applyFont="1" applyBorder="1" applyAlignment="1">
      <alignment vertical="center" wrapText="1"/>
    </xf>
    <xf numFmtId="0" fontId="2" fillId="0" borderId="1" xfId="4" applyFont="1" applyBorder="1" applyAlignment="1">
      <alignment horizontal="center" vertical="center" wrapText="1"/>
    </xf>
    <xf numFmtId="0" fontId="2" fillId="3" borderId="73" xfId="4" applyFont="1" applyFill="1" applyBorder="1" applyAlignment="1">
      <alignment horizontal="center" vertical="center" wrapText="1"/>
    </xf>
    <xf numFmtId="0" fontId="2" fillId="14" borderId="5" xfId="4" applyFont="1" applyFill="1" applyBorder="1" applyAlignment="1">
      <alignment horizontal="center" vertical="center" wrapText="1"/>
    </xf>
    <xf numFmtId="0" fontId="2" fillId="0" borderId="79" xfId="4" applyFont="1" applyBorder="1" applyAlignment="1">
      <alignment horizontal="center" vertical="center" wrapText="1"/>
    </xf>
    <xf numFmtId="0" fontId="2" fillId="0" borderId="83" xfId="4" applyFont="1" applyBorder="1" applyAlignment="1">
      <alignment vertical="center" wrapText="1"/>
    </xf>
    <xf numFmtId="49" fontId="2" fillId="14" borderId="83" xfId="4" applyNumberFormat="1" applyFont="1" applyFill="1" applyBorder="1" applyAlignment="1">
      <alignment horizontal="center" vertical="center" wrapText="1"/>
    </xf>
    <xf numFmtId="0" fontId="2" fillId="3" borderId="1" xfId="4" applyFont="1" applyFill="1" applyBorder="1" applyAlignment="1">
      <alignment horizontal="center" vertical="center" wrapText="1"/>
    </xf>
    <xf numFmtId="0" fontId="2" fillId="3" borderId="74" xfId="4" applyFont="1" applyFill="1" applyBorder="1" applyAlignment="1">
      <alignment horizontal="center" vertical="center" wrapText="1"/>
    </xf>
    <xf numFmtId="0" fontId="2" fillId="0" borderId="74" xfId="4" applyFont="1" applyBorder="1" applyAlignment="1">
      <alignment vertical="center" wrapText="1"/>
    </xf>
    <xf numFmtId="49" fontId="2" fillId="3" borderId="74" xfId="4" applyNumberFormat="1" applyFont="1" applyFill="1" applyBorder="1" applyAlignment="1">
      <alignment horizontal="center" vertical="center" wrapText="1"/>
    </xf>
    <xf numFmtId="0" fontId="2" fillId="0" borderId="16" xfId="4" applyFont="1" applyBorder="1" applyAlignment="1">
      <alignment horizontal="center" vertical="center" wrapText="1"/>
    </xf>
    <xf numFmtId="0" fontId="2" fillId="0" borderId="73" xfId="4" applyFont="1" applyBorder="1" applyAlignment="1">
      <alignment horizontal="center" vertical="center" wrapText="1"/>
    </xf>
    <xf numFmtId="0" fontId="2" fillId="0" borderId="2" xfId="4" applyFont="1" applyBorder="1" applyAlignment="1">
      <alignment horizontal="center" vertical="center" wrapText="1"/>
    </xf>
    <xf numFmtId="0" fontId="2" fillId="0" borderId="70" xfId="4" applyFont="1" applyBorder="1" applyAlignment="1">
      <alignment horizontal="center" vertical="center" wrapText="1"/>
    </xf>
    <xf numFmtId="0" fontId="2" fillId="0" borderId="0" xfId="4" applyFont="1" applyAlignment="1">
      <alignment vertical="top" wrapText="1"/>
    </xf>
    <xf numFmtId="0" fontId="2" fillId="0" borderId="1" xfId="4" applyFont="1" applyBorder="1" applyAlignment="1">
      <alignment horizontal="center" vertical="center" textRotation="90" wrapText="1"/>
    </xf>
    <xf numFmtId="0" fontId="2" fillId="0" borderId="73" xfId="4" applyFont="1" applyBorder="1" applyAlignment="1">
      <alignment vertical="center" wrapText="1"/>
    </xf>
    <xf numFmtId="0" fontId="2" fillId="0" borderId="2" xfId="4" applyFont="1" applyBorder="1" applyAlignment="1">
      <alignment vertical="center" wrapText="1"/>
    </xf>
    <xf numFmtId="0" fontId="2" fillId="0" borderId="70" xfId="4" applyFont="1" applyBorder="1" applyAlignment="1">
      <alignment vertical="center" wrapText="1"/>
    </xf>
    <xf numFmtId="0" fontId="2" fillId="0" borderId="79" xfId="4" applyFont="1" applyBorder="1" applyAlignment="1">
      <alignment vertical="center" wrapText="1"/>
    </xf>
    <xf numFmtId="15" fontId="2" fillId="0" borderId="0" xfId="4" applyNumberFormat="1" applyFont="1" applyAlignment="1">
      <alignment horizontal="center" vertical="center" textRotation="90" wrapText="1"/>
    </xf>
    <xf numFmtId="0" fontId="2" fillId="0" borderId="0" xfId="4" applyFont="1" applyAlignment="1">
      <alignment vertical="center" wrapText="1"/>
    </xf>
    <xf numFmtId="0" fontId="2" fillId="0" borderId="0" xfId="4" applyFont="1"/>
    <xf numFmtId="0" fontId="2" fillId="0" borderId="92" xfId="1" applyFont="1" applyBorder="1" applyAlignment="1">
      <alignment horizontal="center" vertical="center" wrapText="1"/>
    </xf>
    <xf numFmtId="0" fontId="2" fillId="0" borderId="21"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vertical="top" wrapText="1"/>
    </xf>
    <xf numFmtId="0" fontId="2" fillId="0" borderId="26" xfId="0" applyFont="1" applyBorder="1" applyAlignment="1">
      <alignment horizontal="left" vertical="top" wrapText="1"/>
    </xf>
    <xf numFmtId="0" fontId="2" fillId="2" borderId="21" xfId="0" applyFont="1" applyFill="1" applyBorder="1" applyAlignment="1">
      <alignment vertical="top" wrapText="1"/>
    </xf>
    <xf numFmtId="0" fontId="2" fillId="0" borderId="19" xfId="0" applyFont="1" applyBorder="1" applyAlignment="1">
      <alignment vertical="top" wrapText="1"/>
    </xf>
    <xf numFmtId="0" fontId="2" fillId="0" borderId="58" xfId="0" applyFont="1" applyBorder="1" applyAlignment="1">
      <alignment horizontal="left" vertical="top" wrapText="1"/>
    </xf>
    <xf numFmtId="0" fontId="2" fillId="2" borderId="26" xfId="0" applyFont="1" applyFill="1" applyBorder="1" applyAlignment="1">
      <alignment horizontal="left" vertical="top" wrapText="1"/>
    </xf>
    <xf numFmtId="0" fontId="2" fillId="0" borderId="56" xfId="0" applyFont="1" applyBorder="1" applyAlignment="1">
      <alignment vertical="top" wrapText="1"/>
    </xf>
    <xf numFmtId="0" fontId="2" fillId="2" borderId="59" xfId="0" applyFont="1" applyFill="1" applyBorder="1" applyAlignment="1">
      <alignment horizontal="left" vertical="top" wrapText="1"/>
    </xf>
    <xf numFmtId="0" fontId="2" fillId="0" borderId="89" xfId="0" applyFont="1" applyBorder="1" applyAlignment="1">
      <alignment vertical="top" wrapText="1"/>
    </xf>
    <xf numFmtId="0" fontId="2" fillId="2" borderId="21" xfId="0" applyFont="1" applyFill="1" applyBorder="1" applyAlignment="1">
      <alignment horizontal="left" vertical="top" wrapText="1"/>
    </xf>
    <xf numFmtId="0" fontId="18" fillId="0" borderId="8" xfId="3" applyFont="1" applyBorder="1" applyAlignment="1">
      <alignment horizontal="center"/>
    </xf>
    <xf numFmtId="0" fontId="18" fillId="0" borderId="9" xfId="3" applyFont="1" applyBorder="1" applyAlignment="1">
      <alignment horizontal="center"/>
    </xf>
    <xf numFmtId="0" fontId="18" fillId="0" borderId="2" xfId="3" applyFont="1" applyBorder="1" applyAlignment="1">
      <alignment horizontal="center"/>
    </xf>
    <xf numFmtId="0" fontId="6" fillId="0" borderId="8" xfId="3" applyBorder="1" applyAlignment="1"/>
    <xf numFmtId="0" fontId="6" fillId="0" borderId="2" xfId="3" applyBorder="1" applyAlignment="1"/>
    <xf numFmtId="0" fontId="11" fillId="0" borderId="8" xfId="3" applyFont="1" applyBorder="1" applyAlignment="1"/>
    <xf numFmtId="0" fontId="11" fillId="0" borderId="2" xfId="3" applyFont="1" applyBorder="1" applyAlignment="1"/>
    <xf numFmtId="0" fontId="11" fillId="0" borderId="9" xfId="3" applyFont="1" applyBorder="1" applyAlignment="1"/>
    <xf numFmtId="0" fontId="3" fillId="0" borderId="0" xfId="3" applyFont="1" applyAlignment="1">
      <alignment horizontal="left" indent="1"/>
    </xf>
    <xf numFmtId="0" fontId="6" fillId="0" borderId="0" xfId="3" applyAlignment="1">
      <alignment horizontal="left" indent="1"/>
    </xf>
    <xf numFmtId="0" fontId="3" fillId="0" borderId="0" xfId="3" applyFont="1" applyAlignment="1">
      <alignment horizontal="left" wrapText="1" indent="1"/>
    </xf>
    <xf numFmtId="0" fontId="6" fillId="0" borderId="0" xfId="3" applyAlignment="1">
      <alignment horizontal="left" wrapText="1" indent="1"/>
    </xf>
    <xf numFmtId="0" fontId="3" fillId="0" borderId="0" xfId="3" applyFont="1" applyAlignment="1">
      <alignment horizontal="left" vertical="top" wrapText="1" indent="1"/>
    </xf>
    <xf numFmtId="0" fontId="6" fillId="0" borderId="0" xfId="3" applyAlignment="1">
      <alignment horizontal="left" vertical="top" wrapText="1" indent="1"/>
    </xf>
    <xf numFmtId="0" fontId="3" fillId="0" borderId="12" xfId="3" applyFont="1" applyBorder="1" applyAlignment="1">
      <alignment vertical="top" wrapText="1"/>
    </xf>
    <xf numFmtId="0" fontId="6" fillId="0" borderId="10" xfId="3" applyBorder="1" applyAlignment="1">
      <alignment vertical="top"/>
    </xf>
    <xf numFmtId="0" fontId="6" fillId="0" borderId="11" xfId="3" applyBorder="1" applyAlignment="1">
      <alignment vertical="top"/>
    </xf>
    <xf numFmtId="0" fontId="6" fillId="0" borderId="0" xfId="3" applyAlignment="1"/>
    <xf numFmtId="0" fontId="12" fillId="2" borderId="1" xfId="0" applyFont="1" applyFill="1" applyBorder="1" applyAlignment="1">
      <alignment horizontal="center" vertical="top" wrapText="1"/>
    </xf>
    <xf numFmtId="0" fontId="12" fillId="2" borderId="8" xfId="0" applyFont="1" applyFill="1" applyBorder="1" applyAlignment="1">
      <alignment horizontal="center" vertical="top"/>
    </xf>
    <xf numFmtId="0" fontId="12" fillId="2" borderId="9" xfId="0" applyFont="1" applyFill="1" applyBorder="1" applyAlignment="1">
      <alignment horizontal="center" vertical="top"/>
    </xf>
    <xf numFmtId="0" fontId="12" fillId="2" borderId="2" xfId="0" applyFont="1" applyFill="1" applyBorder="1" applyAlignment="1">
      <alignment horizontal="center" vertical="top"/>
    </xf>
    <xf numFmtId="0" fontId="43" fillId="14" borderId="58" xfId="0" applyFont="1" applyFill="1" applyBorder="1" applyAlignment="1">
      <alignment horizontal="center" vertical="center" wrapText="1"/>
    </xf>
    <xf numFmtId="0" fontId="43" fillId="14" borderId="31" xfId="0" applyFont="1" applyFill="1" applyBorder="1" applyAlignment="1">
      <alignment horizontal="center" vertical="center" wrapText="1"/>
    </xf>
    <xf numFmtId="0" fontId="40" fillId="4" borderId="61" xfId="0" applyFont="1" applyFill="1" applyBorder="1" applyAlignment="1">
      <alignment horizontal="left" vertical="center" wrapText="1"/>
    </xf>
    <xf numFmtId="0" fontId="40" fillId="4" borderId="13" xfId="0" applyFont="1" applyFill="1" applyBorder="1" applyAlignment="1">
      <alignment horizontal="left" vertical="center" wrapText="1"/>
    </xf>
    <xf numFmtId="0" fontId="40" fillId="4" borderId="14" xfId="0" applyFont="1" applyFill="1" applyBorder="1" applyAlignment="1">
      <alignment horizontal="left" vertical="center" wrapText="1"/>
    </xf>
    <xf numFmtId="0" fontId="40" fillId="4" borderId="61" xfId="0" applyFont="1" applyFill="1" applyBorder="1" applyAlignment="1">
      <alignment horizontal="left" vertical="top" wrapText="1"/>
    </xf>
    <xf numFmtId="0" fontId="40" fillId="4" borderId="13" xfId="0" applyFont="1" applyFill="1" applyBorder="1" applyAlignment="1">
      <alignment horizontal="left" vertical="top" wrapText="1"/>
    </xf>
    <xf numFmtId="0" fontId="40" fillId="4" borderId="14" xfId="0" applyFont="1" applyFill="1" applyBorder="1" applyAlignment="1">
      <alignment horizontal="left" vertical="top" wrapText="1"/>
    </xf>
    <xf numFmtId="0" fontId="40" fillId="4" borderId="33" xfId="0" applyFont="1" applyFill="1" applyBorder="1" applyAlignment="1">
      <alignment horizontal="left" vertical="center" wrapText="1"/>
    </xf>
    <xf numFmtId="0" fontId="40" fillId="4" borderId="102" xfId="0" applyFont="1" applyFill="1" applyBorder="1" applyAlignment="1">
      <alignment horizontal="left" vertical="center" wrapText="1"/>
    </xf>
    <xf numFmtId="0" fontId="40" fillId="4" borderId="103" xfId="0" applyFont="1" applyFill="1" applyBorder="1" applyAlignment="1">
      <alignment horizontal="left" vertical="center" wrapText="1"/>
    </xf>
    <xf numFmtId="164" fontId="40" fillId="0" borderId="0" xfId="0" applyNumberFormat="1" applyFont="1" applyAlignment="1">
      <alignment horizontal="left" vertical="top" wrapText="1"/>
    </xf>
    <xf numFmtId="0" fontId="40" fillId="2" borderId="22" xfId="0" applyFont="1" applyFill="1" applyBorder="1" applyAlignment="1">
      <alignment horizontal="center" vertical="top" wrapText="1"/>
    </xf>
    <xf numFmtId="0" fontId="40" fillId="2" borderId="23" xfId="0" applyFont="1" applyFill="1" applyBorder="1" applyAlignment="1">
      <alignment horizontal="center" vertical="top" wrapText="1"/>
    </xf>
    <xf numFmtId="0" fontId="40" fillId="2" borderId="25" xfId="0" applyFont="1" applyFill="1" applyBorder="1" applyAlignment="1">
      <alignment horizontal="center" vertical="top" wrapText="1"/>
    </xf>
    <xf numFmtId="0" fontId="41" fillId="2" borderId="22" xfId="0" applyFont="1" applyFill="1" applyBorder="1" applyAlignment="1">
      <alignment horizontal="center" vertical="top"/>
    </xf>
    <xf numFmtId="0" fontId="41" fillId="2" borderId="25" xfId="0" applyFont="1" applyFill="1" applyBorder="1" applyAlignment="1">
      <alignment horizontal="center" vertical="top"/>
    </xf>
    <xf numFmtId="0" fontId="40" fillId="4" borderId="65" xfId="0" applyFont="1" applyFill="1" applyBorder="1" applyAlignment="1">
      <alignment horizontal="left" vertical="top" wrapText="1"/>
    </xf>
    <xf numFmtId="0" fontId="40" fillId="4" borderId="28" xfId="0" applyFont="1" applyFill="1" applyBorder="1" applyAlignment="1">
      <alignment horizontal="left" vertical="top" wrapText="1"/>
    </xf>
    <xf numFmtId="0" fontId="40" fillId="4" borderId="94" xfId="0" applyFont="1" applyFill="1" applyBorder="1" applyAlignment="1">
      <alignment horizontal="left" vertical="top" wrapText="1"/>
    </xf>
    <xf numFmtId="0" fontId="41" fillId="0" borderId="62" xfId="0" applyFont="1" applyBorder="1" applyAlignment="1">
      <alignment horizontal="center" vertical="top"/>
    </xf>
    <xf numFmtId="0" fontId="41" fillId="0" borderId="25" xfId="0" applyFont="1" applyBorder="1" applyAlignment="1">
      <alignment horizontal="center" vertical="top"/>
    </xf>
    <xf numFmtId="0" fontId="40" fillId="2" borderId="22" xfId="0" applyFont="1" applyFill="1" applyBorder="1" applyAlignment="1">
      <alignment horizontal="center" vertical="top"/>
    </xf>
    <xf numFmtId="0" fontId="40" fillId="2" borderId="23" xfId="0" applyFont="1" applyFill="1" applyBorder="1" applyAlignment="1">
      <alignment horizontal="center" vertical="top"/>
    </xf>
    <xf numFmtId="0" fontId="40" fillId="2" borderId="25" xfId="0" applyFont="1" applyFill="1" applyBorder="1" applyAlignment="1">
      <alignment horizontal="center" vertical="top"/>
    </xf>
    <xf numFmtId="0" fontId="40" fillId="0" borderId="22" xfId="0" applyFont="1" applyBorder="1" applyAlignment="1">
      <alignment horizontal="center" vertical="top" wrapText="1"/>
    </xf>
    <xf numFmtId="0" fontId="40" fillId="0" borderId="23" xfId="0" applyFont="1" applyBorder="1" applyAlignment="1">
      <alignment horizontal="center" vertical="top" wrapText="1"/>
    </xf>
    <xf numFmtId="0" fontId="40" fillId="0" borderId="25" xfId="0" applyFont="1" applyBorder="1" applyAlignment="1">
      <alignment horizontal="center" vertical="top" wrapText="1"/>
    </xf>
    <xf numFmtId="0" fontId="43" fillId="6" borderId="58" xfId="0" applyFont="1" applyFill="1" applyBorder="1" applyAlignment="1">
      <alignment horizontal="center" vertical="center" wrapText="1"/>
    </xf>
    <xf numFmtId="0" fontId="43" fillId="6" borderId="31" xfId="0" applyFont="1" applyFill="1" applyBorder="1" applyAlignment="1">
      <alignment horizontal="center" vertical="center" wrapText="1"/>
    </xf>
    <xf numFmtId="0" fontId="43" fillId="6" borderId="17" xfId="0" applyFont="1" applyFill="1" applyBorder="1" applyAlignment="1">
      <alignment horizontal="center" vertical="center" wrapText="1"/>
    </xf>
    <xf numFmtId="0" fontId="24" fillId="0" borderId="0" xfId="0" applyFont="1" applyAlignment="1">
      <alignment horizontal="right" vertical="top" wrapText="1"/>
    </xf>
    <xf numFmtId="0" fontId="43" fillId="12" borderId="44" xfId="2" applyFont="1" applyFill="1" applyBorder="1" applyAlignment="1">
      <alignment horizontal="left" vertical="top" wrapText="1"/>
    </xf>
    <xf numFmtId="0" fontId="43" fillId="12" borderId="9" xfId="2" applyFont="1" applyFill="1" applyBorder="1" applyAlignment="1">
      <alignment horizontal="left" vertical="top" wrapText="1"/>
    </xf>
    <xf numFmtId="0" fontId="43" fillId="11" borderId="45" xfId="2" applyFont="1" applyFill="1" applyBorder="1" applyAlignment="1">
      <alignment horizontal="left" vertical="top" wrapText="1"/>
    </xf>
    <xf numFmtId="0" fontId="43" fillId="11" borderId="46" xfId="2" applyFont="1" applyFill="1" applyBorder="1" applyAlignment="1">
      <alignment horizontal="left" vertical="top" wrapText="1"/>
    </xf>
    <xf numFmtId="0" fontId="43" fillId="13" borderId="8" xfId="2" applyFont="1" applyFill="1" applyBorder="1" applyAlignment="1">
      <alignment horizontal="left" vertical="top" wrapText="1"/>
    </xf>
    <xf numFmtId="0" fontId="43" fillId="13" borderId="9" xfId="2" applyFont="1" applyFill="1" applyBorder="1" applyAlignment="1">
      <alignment horizontal="left" vertical="top" wrapText="1"/>
    </xf>
    <xf numFmtId="0" fontId="43" fillId="13" borderId="2" xfId="2" applyFont="1" applyFill="1" applyBorder="1" applyAlignment="1">
      <alignment horizontal="left" vertical="top" wrapText="1"/>
    </xf>
    <xf numFmtId="0" fontId="41" fillId="16" borderId="8" xfId="2" applyFont="1" applyFill="1" applyBorder="1" applyAlignment="1">
      <alignment horizontal="left" vertical="top" wrapText="1"/>
    </xf>
    <xf numFmtId="0" fontId="43" fillId="16" borderId="9" xfId="2" applyFont="1" applyFill="1" applyBorder="1" applyAlignment="1">
      <alignment horizontal="left" vertical="top" wrapText="1"/>
    </xf>
    <xf numFmtId="0" fontId="43" fillId="16" borderId="43" xfId="2" applyFont="1" applyFill="1" applyBorder="1" applyAlignment="1">
      <alignment horizontal="left" vertical="top" wrapText="1"/>
    </xf>
    <xf numFmtId="0" fontId="24" fillId="0" borderId="28" xfId="2" applyFont="1" applyBorder="1" applyAlignment="1">
      <alignment horizontal="center"/>
    </xf>
    <xf numFmtId="0" fontId="24" fillId="12" borderId="22" xfId="2" applyFont="1" applyFill="1" applyBorder="1" applyAlignment="1">
      <alignment horizontal="center"/>
    </xf>
    <xf numFmtId="0" fontId="24" fillId="12" borderId="23" xfId="2" applyFont="1" applyFill="1" applyBorder="1" applyAlignment="1">
      <alignment horizontal="center"/>
    </xf>
    <xf numFmtId="0" fontId="24" fillId="12" borderId="25" xfId="2" applyFont="1" applyFill="1" applyBorder="1" applyAlignment="1">
      <alignment horizontal="center"/>
    </xf>
    <xf numFmtId="0" fontId="24" fillId="11" borderId="22" xfId="2" applyFont="1" applyFill="1" applyBorder="1" applyAlignment="1">
      <alignment horizontal="center"/>
    </xf>
    <xf numFmtId="0" fontId="24" fillId="11" borderId="23" xfId="2" applyFont="1" applyFill="1" applyBorder="1" applyAlignment="1">
      <alignment horizontal="center"/>
    </xf>
    <xf numFmtId="0" fontId="24" fillId="11" borderId="25" xfId="2" applyFont="1" applyFill="1" applyBorder="1" applyAlignment="1">
      <alignment horizontal="center"/>
    </xf>
    <xf numFmtId="0" fontId="24" fillId="13" borderId="22" xfId="2" applyFont="1" applyFill="1" applyBorder="1" applyAlignment="1">
      <alignment horizontal="center"/>
    </xf>
    <xf numFmtId="0" fontId="24" fillId="13" borderId="23" xfId="2" applyFont="1" applyFill="1" applyBorder="1" applyAlignment="1">
      <alignment horizontal="center"/>
    </xf>
    <xf numFmtId="0" fontId="24" fillId="13" borderId="25" xfId="2" applyFont="1" applyFill="1" applyBorder="1" applyAlignment="1">
      <alignment horizontal="center"/>
    </xf>
    <xf numFmtId="0" fontId="24" fillId="16" borderId="22" xfId="2" applyFont="1" applyFill="1" applyBorder="1" applyAlignment="1">
      <alignment horizontal="center"/>
    </xf>
    <xf numFmtId="0" fontId="24" fillId="16" borderId="23" xfId="2" applyFont="1" applyFill="1" applyBorder="1" applyAlignment="1">
      <alignment horizontal="center"/>
    </xf>
    <xf numFmtId="0" fontId="24" fillId="16" borderId="34" xfId="2" applyFont="1" applyFill="1" applyBorder="1" applyAlignment="1">
      <alignment horizontal="center"/>
    </xf>
    <xf numFmtId="0" fontId="41" fillId="11" borderId="8" xfId="2" applyFont="1" applyFill="1" applyBorder="1" applyAlignment="1">
      <alignment horizontal="left" vertical="top" wrapText="1"/>
    </xf>
    <xf numFmtId="0" fontId="43" fillId="11" borderId="9" xfId="2" applyFont="1" applyFill="1" applyBorder="1" applyAlignment="1">
      <alignment horizontal="left" vertical="top" wrapText="1"/>
    </xf>
    <xf numFmtId="0" fontId="43" fillId="13" borderId="45" xfId="2" applyFont="1" applyFill="1" applyBorder="1" applyAlignment="1">
      <alignment horizontal="left" vertical="top" wrapText="1"/>
    </xf>
    <xf numFmtId="0" fontId="43" fillId="13" borderId="46" xfId="2" applyFont="1" applyFill="1" applyBorder="1" applyAlignment="1">
      <alignment horizontal="left" vertical="top" wrapText="1"/>
    </xf>
    <xf numFmtId="0" fontId="43" fillId="13" borderId="50" xfId="2" applyFont="1" applyFill="1" applyBorder="1" applyAlignment="1">
      <alignment horizontal="left" vertical="top" wrapText="1"/>
    </xf>
    <xf numFmtId="0" fontId="24" fillId="0" borderId="91" xfId="2" applyFont="1" applyBorder="1" applyAlignment="1">
      <alignment horizontal="center"/>
    </xf>
    <xf numFmtId="0" fontId="24" fillId="0" borderId="57" xfId="2" applyFont="1" applyBorder="1" applyAlignment="1">
      <alignment horizontal="center"/>
    </xf>
    <xf numFmtId="0" fontId="24" fillId="0" borderId="65" xfId="2" applyFont="1" applyBorder="1" applyAlignment="1">
      <alignment horizontal="center"/>
    </xf>
    <xf numFmtId="0" fontId="43" fillId="12" borderId="91" xfId="2" applyFont="1" applyFill="1" applyBorder="1" applyAlignment="1">
      <alignment horizontal="left" vertical="top" wrapText="1"/>
    </xf>
    <xf numFmtId="0" fontId="43" fillId="12" borderId="4" xfId="2" applyFont="1" applyFill="1" applyBorder="1" applyAlignment="1">
      <alignment horizontal="left" vertical="top" wrapText="1"/>
    </xf>
    <xf numFmtId="0" fontId="43" fillId="12" borderId="5" xfId="2" applyFont="1" applyFill="1" applyBorder="1" applyAlignment="1">
      <alignment horizontal="left" vertical="top" wrapText="1"/>
    </xf>
    <xf numFmtId="0" fontId="43" fillId="12" borderId="57" xfId="2" applyFont="1" applyFill="1" applyBorder="1" applyAlignment="1">
      <alignment horizontal="left" vertical="top" wrapText="1"/>
    </xf>
    <xf numFmtId="0" fontId="43" fillId="12" borderId="0" xfId="2" applyFont="1" applyFill="1" applyAlignment="1">
      <alignment horizontal="left" vertical="top" wrapText="1"/>
    </xf>
    <xf numFmtId="0" fontId="43" fillId="12" borderId="7" xfId="2" applyFont="1" applyFill="1" applyBorder="1" applyAlignment="1">
      <alignment horizontal="left" vertical="top" wrapText="1"/>
    </xf>
    <xf numFmtId="0" fontId="43" fillId="12" borderId="65" xfId="2" applyFont="1" applyFill="1" applyBorder="1" applyAlignment="1">
      <alignment horizontal="left" vertical="top" wrapText="1"/>
    </xf>
    <xf numFmtId="0" fontId="43" fillId="12" borderId="28" xfId="2" applyFont="1" applyFill="1" applyBorder="1" applyAlignment="1">
      <alignment horizontal="left" vertical="top" wrapText="1"/>
    </xf>
    <xf numFmtId="0" fontId="43" fillId="12" borderId="29" xfId="2" applyFont="1" applyFill="1" applyBorder="1" applyAlignment="1">
      <alignment horizontal="left" vertical="top" wrapText="1"/>
    </xf>
    <xf numFmtId="0" fontId="43" fillId="11" borderId="1" xfId="2" applyFont="1" applyFill="1" applyBorder="1" applyAlignment="1">
      <alignment horizontal="left" vertical="top" wrapText="1"/>
    </xf>
    <xf numFmtId="0" fontId="43" fillId="11" borderId="26" xfId="2" applyFont="1" applyFill="1" applyBorder="1" applyAlignment="1">
      <alignment horizontal="left" vertical="top" wrapText="1"/>
    </xf>
    <xf numFmtId="0" fontId="43" fillId="13" borderId="1" xfId="2" applyFont="1" applyFill="1" applyBorder="1" applyAlignment="1">
      <alignment horizontal="left" vertical="top" wrapText="1"/>
    </xf>
    <xf numFmtId="0" fontId="43" fillId="13" borderId="26" xfId="2" applyFont="1" applyFill="1" applyBorder="1" applyAlignment="1">
      <alignment horizontal="left" vertical="top" wrapText="1"/>
    </xf>
    <xf numFmtId="0" fontId="43" fillId="13" borderId="36" xfId="2" applyFont="1" applyFill="1" applyBorder="1" applyAlignment="1">
      <alignment horizontal="left" vertical="top" wrapText="1"/>
    </xf>
    <xf numFmtId="0" fontId="43" fillId="16" borderId="52" xfId="2" applyFont="1" applyFill="1" applyBorder="1" applyAlignment="1">
      <alignment horizontal="left" vertical="top" wrapText="1"/>
    </xf>
    <xf numFmtId="0" fontId="43" fillId="16" borderId="1" xfId="2" applyFont="1" applyFill="1" applyBorder="1" applyAlignment="1">
      <alignment horizontal="left" vertical="top" wrapText="1"/>
    </xf>
    <xf numFmtId="0" fontId="43" fillId="16" borderId="30" xfId="2" applyFont="1" applyFill="1" applyBorder="1" applyAlignment="1">
      <alignment horizontal="left" vertical="top" wrapText="1"/>
    </xf>
    <xf numFmtId="0" fontId="43" fillId="16" borderId="55" xfId="2" applyFont="1" applyFill="1" applyBorder="1" applyAlignment="1">
      <alignment horizontal="left" vertical="top" wrapText="1"/>
    </xf>
    <xf numFmtId="0" fontId="43" fillId="16" borderId="26" xfId="2" applyFont="1" applyFill="1" applyBorder="1" applyAlignment="1">
      <alignment horizontal="left" vertical="top" wrapText="1"/>
    </xf>
    <xf numFmtId="0" fontId="43" fillId="16" borderId="56" xfId="2" applyFont="1" applyFill="1" applyBorder="1" applyAlignment="1">
      <alignment horizontal="left" vertical="top" wrapText="1"/>
    </xf>
    <xf numFmtId="165" fontId="27" fillId="0" borderId="0" xfId="4" applyNumberFormat="1" applyFont="1" applyAlignment="1">
      <alignment horizontal="left"/>
    </xf>
    <xf numFmtId="165" fontId="5" fillId="0" borderId="0" xfId="4" applyNumberFormat="1" applyAlignment="1">
      <alignment horizontal="left"/>
    </xf>
    <xf numFmtId="0" fontId="26" fillId="0" borderId="15" xfId="4" applyFont="1" applyBorder="1" applyAlignment="1">
      <alignment horizontal="center" vertical="center" wrapText="1"/>
    </xf>
    <xf numFmtId="0" fontId="26" fillId="0" borderId="8" xfId="4" applyFont="1" applyBorder="1" applyAlignment="1">
      <alignment horizontal="left"/>
    </xf>
    <xf numFmtId="0" fontId="26" fillId="0" borderId="9" xfId="4" applyFont="1" applyBorder="1" applyAlignment="1">
      <alignment horizontal="left"/>
    </xf>
    <xf numFmtId="0" fontId="26" fillId="0" borderId="2" xfId="4" applyFont="1" applyBorder="1" applyAlignment="1">
      <alignment horizontal="left"/>
    </xf>
    <xf numFmtId="0" fontId="5" fillId="0" borderId="8" xfId="4" applyBorder="1" applyAlignment="1">
      <alignment horizontal="center"/>
    </xf>
    <xf numFmtId="0" fontId="5" fillId="0" borderId="9" xfId="4" applyBorder="1" applyAlignment="1">
      <alignment horizontal="center"/>
    </xf>
    <xf numFmtId="0" fontId="5" fillId="0" borderId="2" xfId="4" applyBorder="1" applyAlignment="1">
      <alignment horizontal="center"/>
    </xf>
    <xf numFmtId="0" fontId="24" fillId="0" borderId="8" xfId="4" applyFont="1" applyBorder="1" applyAlignment="1">
      <alignment horizontal="left" vertical="center" wrapText="1"/>
    </xf>
    <xf numFmtId="0" fontId="24" fillId="0" borderId="2" xfId="4" applyFont="1" applyBorder="1" applyAlignment="1">
      <alignment horizontal="left" vertical="center" wrapText="1"/>
    </xf>
    <xf numFmtId="0" fontId="2" fillId="0" borderId="3" xfId="4" applyFont="1" applyBorder="1" applyAlignment="1">
      <alignment horizontal="left" vertical="top" wrapText="1"/>
    </xf>
    <xf numFmtId="0" fontId="2" fillId="0" borderId="5" xfId="4" applyFont="1" applyBorder="1" applyAlignment="1">
      <alignment horizontal="left" vertical="top" wrapText="1"/>
    </xf>
    <xf numFmtId="0" fontId="2" fillId="0" borderId="76" xfId="4" applyFont="1" applyBorder="1" applyAlignment="1">
      <alignment horizontal="left" vertical="top" wrapText="1"/>
    </xf>
    <xf numFmtId="0" fontId="2" fillId="0" borderId="82" xfId="4" applyFont="1" applyBorder="1" applyAlignment="1">
      <alignment horizontal="left" vertical="top" wrapText="1"/>
    </xf>
    <xf numFmtId="0" fontId="2" fillId="0" borderId="84" xfId="4" applyFont="1" applyBorder="1" applyAlignment="1">
      <alignment horizontal="left" vertical="top" wrapText="1"/>
    </xf>
    <xf numFmtId="0" fontId="2" fillId="0" borderId="85" xfId="4" applyFont="1" applyBorder="1" applyAlignment="1">
      <alignment horizontal="left" vertical="top" wrapText="1"/>
    </xf>
    <xf numFmtId="0" fontId="2" fillId="0" borderId="86" xfId="4" applyFont="1" applyBorder="1" applyAlignment="1">
      <alignment horizontal="left" vertical="top" wrapText="1"/>
    </xf>
    <xf numFmtId="0" fontId="2" fillId="0" borderId="87" xfId="4" applyFont="1" applyBorder="1" applyAlignment="1">
      <alignment horizontal="left" vertical="top" wrapText="1"/>
    </xf>
    <xf numFmtId="164" fontId="12" fillId="0" borderId="0" xfId="1" applyNumberFormat="1" applyFont="1" applyAlignment="1">
      <alignment horizontal="center" vertical="top" wrapText="1"/>
    </xf>
    <xf numFmtId="0" fontId="60" fillId="0" borderId="92" xfId="1" applyFont="1" applyBorder="1" applyAlignment="1">
      <alignment horizontal="center" vertical="center"/>
    </xf>
    <xf numFmtId="0" fontId="60" fillId="2" borderId="92" xfId="1" applyFont="1" applyFill="1" applyBorder="1" applyAlignment="1">
      <alignment horizontal="center" vertical="center"/>
    </xf>
    <xf numFmtId="0" fontId="60" fillId="0" borderId="92" xfId="1" applyFont="1" applyBorder="1" applyAlignment="1">
      <alignment horizontal="center" vertical="center" wrapText="1"/>
    </xf>
    <xf numFmtId="0" fontId="60" fillId="2" borderId="92" xfId="1" applyFont="1" applyFill="1" applyBorder="1" applyAlignment="1">
      <alignment horizontal="center" vertical="center" wrapText="1"/>
    </xf>
    <xf numFmtId="49" fontId="72" fillId="0" borderId="0" xfId="7" applyNumberFormat="1" applyFont="1" applyAlignment="1">
      <alignment horizontal="right" wrapText="1"/>
    </xf>
    <xf numFmtId="49" fontId="68" fillId="0" borderId="0" xfId="7" applyNumberFormat="1" applyFont="1" applyAlignment="1">
      <alignment horizontal="right" wrapText="1"/>
    </xf>
    <xf numFmtId="0" fontId="64" fillId="18" borderId="0" xfId="7" applyFont="1" applyFill="1" applyAlignment="1">
      <alignment horizontal="center" vertical="center" wrapText="1"/>
    </xf>
    <xf numFmtId="0" fontId="65" fillId="0" borderId="0" xfId="7" applyFont="1" applyAlignment="1">
      <alignment horizontal="center" vertical="center" wrapText="1"/>
    </xf>
    <xf numFmtId="0" fontId="66" fillId="0" borderId="0" xfId="7" applyFont="1" applyAlignment="1">
      <alignment horizontal="left" vertical="center" wrapText="1"/>
    </xf>
    <xf numFmtId="0" fontId="15" fillId="0" borderId="0" xfId="7" applyFont="1" applyAlignment="1">
      <alignment horizontal="left" vertical="center" wrapText="1"/>
    </xf>
    <xf numFmtId="0" fontId="15" fillId="0" borderId="0" xfId="7" applyFont="1" applyAlignment="1">
      <alignment vertical="center" wrapText="1"/>
    </xf>
    <xf numFmtId="0" fontId="13" fillId="20" borderId="0" xfId="7" applyFont="1" applyFill="1" applyAlignment="1">
      <alignment horizontal="left" vertical="center" wrapText="1"/>
    </xf>
    <xf numFmtId="0" fontId="66" fillId="19" borderId="0" xfId="7" applyFont="1" applyFill="1" applyAlignment="1">
      <alignment horizontal="left" vertical="center" wrapText="1"/>
    </xf>
    <xf numFmtId="0" fontId="66" fillId="19" borderId="101" xfId="7" applyFont="1" applyFill="1" applyBorder="1" applyAlignment="1">
      <alignment horizontal="left" vertical="center" wrapText="1"/>
    </xf>
    <xf numFmtId="0" fontId="66" fillId="19" borderId="100" xfId="7" applyFont="1" applyFill="1" applyBorder="1" applyAlignment="1">
      <alignment horizontal="left" vertical="center" wrapText="1"/>
    </xf>
    <xf numFmtId="0" fontId="66" fillId="19" borderId="99" xfId="7" applyFont="1" applyFill="1" applyBorder="1" applyAlignment="1">
      <alignment horizontal="left" vertical="center" wrapText="1"/>
    </xf>
    <xf numFmtId="0" fontId="13" fillId="0" borderId="95" xfId="7" applyFont="1" applyBorder="1" applyAlignment="1">
      <alignment horizontal="center" vertical="center" wrapText="1"/>
    </xf>
    <xf numFmtId="0" fontId="13" fillId="0" borderId="96" xfId="7" applyFont="1" applyBorder="1" applyAlignment="1">
      <alignment horizontal="center" vertical="center" wrapText="1"/>
    </xf>
    <xf numFmtId="0" fontId="72" fillId="0" borderId="95" xfId="7" applyFont="1" applyBorder="1" applyAlignment="1">
      <alignment horizontal="center"/>
    </xf>
    <xf numFmtId="0" fontId="72" fillId="0" borderId="96" xfId="7" applyFont="1" applyBorder="1" applyAlignment="1">
      <alignment horizontal="center"/>
    </xf>
    <xf numFmtId="0" fontId="72" fillId="0" borderId="97" xfId="7" applyFont="1" applyBorder="1" applyAlignment="1">
      <alignment horizontal="center"/>
    </xf>
    <xf numFmtId="0" fontId="43" fillId="14" borderId="17" xfId="0" applyFont="1" applyFill="1" applyBorder="1" applyAlignment="1">
      <alignment horizontal="center" vertical="center" wrapText="1"/>
    </xf>
    <xf numFmtId="0" fontId="40" fillId="4" borderId="65" xfId="0" applyFont="1" applyFill="1" applyBorder="1" applyAlignment="1">
      <alignment horizontal="left" vertical="center" wrapText="1"/>
    </xf>
  </cellXfs>
  <cellStyles count="8">
    <cellStyle name="Neutral" xfId="5" builtinId="28"/>
    <cellStyle name="Normal" xfId="0" builtinId="0"/>
    <cellStyle name="Normal 2" xfId="1" xr:uid="{00000000-0005-0000-0000-000002000000}"/>
    <cellStyle name="Normal 3" xfId="2" xr:uid="{00000000-0005-0000-0000-000003000000}"/>
    <cellStyle name="Normal 3 2" xfId="6" xr:uid="{00000000-0005-0000-0000-000004000000}"/>
    <cellStyle name="Normal 4" xfId="3" xr:uid="{00000000-0005-0000-0000-000005000000}"/>
    <cellStyle name="Normal 4 2" xfId="4" xr:uid="{00000000-0005-0000-0000-000006000000}"/>
    <cellStyle name="Normal 5" xfId="7" xr:uid="{5E10BDFA-B3B3-4A80-AE23-85144F2FD7A2}"/>
  </cellStyles>
  <dxfs count="218">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0000"/>
        </patternFill>
      </fill>
    </dxf>
    <dxf>
      <fill>
        <patternFill>
          <bgColor rgb="FF00B050"/>
        </patternFill>
      </fill>
    </dxf>
    <dxf>
      <fill>
        <patternFill>
          <bgColor theme="5"/>
        </patternFill>
      </fill>
    </dxf>
    <dxf>
      <fill>
        <patternFill>
          <bgColor rgb="FFFF0000"/>
        </patternFill>
      </fill>
    </dxf>
    <dxf>
      <font>
        <color theme="2"/>
      </font>
      <fill>
        <patternFill patternType="solid">
          <bgColor theme="2"/>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ont>
        <color theme="2"/>
      </font>
      <fill>
        <patternFill patternType="solid">
          <bgColor theme="2"/>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00"/>
        </patternFill>
      </fill>
    </dxf>
    <dxf>
      <font>
        <color theme="2"/>
      </font>
      <fill>
        <patternFill patternType="solid">
          <bgColor theme="2"/>
        </patternFill>
      </fill>
    </dxf>
    <dxf>
      <fill>
        <patternFill>
          <bgColor rgb="FFFFFF00"/>
        </patternFill>
      </fill>
    </dxf>
    <dxf>
      <font>
        <color theme="2"/>
      </font>
      <fill>
        <patternFill patternType="solid">
          <bgColor theme="2"/>
        </patternFill>
      </fill>
    </dxf>
    <dxf>
      <font>
        <color theme="2"/>
      </font>
      <fill>
        <patternFill patternType="solid">
          <bgColor theme="2"/>
        </patternFill>
      </fill>
    </dxf>
    <dxf>
      <font>
        <color theme="2"/>
      </font>
      <fill>
        <patternFill patternType="solid">
          <bgColor theme="2"/>
        </patternFill>
      </fill>
    </dxf>
    <dxf>
      <font>
        <color theme="2"/>
      </font>
      <fill>
        <patternFill patternType="solid">
          <bgColor theme="2"/>
        </patternFill>
      </fill>
    </dxf>
    <dxf>
      <font>
        <color theme="2"/>
      </font>
      <fill>
        <patternFill patternType="solid">
          <bgColor theme="2"/>
        </patternFill>
      </fill>
    </dxf>
    <dxf>
      <fill>
        <patternFill>
          <bgColor rgb="FF00B050"/>
        </patternFill>
      </fill>
    </dxf>
    <dxf>
      <fill>
        <patternFill>
          <bgColor rgb="FFFF9933"/>
        </patternFill>
      </fill>
    </dxf>
    <dxf>
      <fill>
        <patternFill>
          <bgColor rgb="FFFF0000"/>
        </patternFill>
      </fill>
    </dxf>
    <dxf>
      <font>
        <color theme="0"/>
      </font>
      <fill>
        <patternFill>
          <bgColor rgb="FFFF0000"/>
        </patternFill>
      </fill>
    </dxf>
    <dxf>
      <fill>
        <patternFill>
          <bgColor rgb="FFFF9900"/>
        </patternFill>
      </fill>
    </dxf>
    <dxf>
      <fill>
        <patternFill>
          <bgColor rgb="FFFFFF99"/>
        </patternFill>
      </fill>
    </dxf>
    <dxf>
      <fill>
        <patternFill>
          <bgColor rgb="FF92D050"/>
        </patternFill>
      </fill>
    </dxf>
    <dxf>
      <font>
        <color theme="0"/>
      </font>
      <fill>
        <patternFill>
          <bgColor rgb="FFFF0000"/>
        </patternFill>
      </fill>
    </dxf>
    <dxf>
      <fill>
        <patternFill>
          <bgColor theme="2"/>
        </patternFill>
      </fill>
    </dxf>
    <dxf>
      <fill>
        <patternFill>
          <bgColor rgb="FFFF9900"/>
        </patternFill>
      </fill>
    </dxf>
    <dxf>
      <fill>
        <patternFill>
          <bgColor rgb="FFFFFD99"/>
        </patternFill>
      </fill>
    </dxf>
    <dxf>
      <fill>
        <patternFill>
          <bgColor rgb="FF92D050"/>
        </patternFill>
      </fill>
    </dxf>
    <dxf>
      <font>
        <color theme="0"/>
      </font>
      <fill>
        <patternFill>
          <bgColor rgb="FFFF0000"/>
        </patternFill>
      </fill>
    </dxf>
    <dxf>
      <fill>
        <patternFill>
          <bgColor rgb="FFFF9900"/>
        </patternFill>
      </fill>
    </dxf>
    <dxf>
      <fill>
        <patternFill>
          <bgColor rgb="FFFFFF99"/>
        </patternFill>
      </fill>
    </dxf>
    <dxf>
      <fill>
        <patternFill>
          <bgColor rgb="FF92D050"/>
        </patternFill>
      </fill>
    </dxf>
    <dxf>
      <font>
        <color theme="2"/>
      </font>
      <fill>
        <patternFill patternType="solid">
          <bgColor theme="2"/>
        </patternFill>
      </fill>
    </dxf>
    <dxf>
      <font>
        <color theme="2"/>
      </font>
      <fill>
        <patternFill patternType="solid">
          <bgColor theme="2"/>
        </patternFill>
      </fill>
    </dxf>
    <dxf>
      <font>
        <color theme="2"/>
      </font>
      <fill>
        <patternFill patternType="solid">
          <bgColor theme="2"/>
        </patternFill>
      </fill>
    </dxf>
    <dxf>
      <font>
        <color auto="1"/>
      </font>
      <fill>
        <patternFill>
          <bgColor them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D99"/>
      <color rgb="FFFF9900"/>
      <color rgb="FFFFFF99"/>
      <color rgb="FFFF9933"/>
      <color rgb="FFFFCC00"/>
      <color rgb="FF3366FF"/>
      <color rgb="FF3333FF"/>
      <color rgb="FFD09E00"/>
      <color rgb="FF000000"/>
      <color rgb="FFFFBA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285115</xdr:colOff>
      <xdr:row>4</xdr:row>
      <xdr:rowOff>50165</xdr:rowOff>
    </xdr:to>
    <xdr:pic>
      <xdr:nvPicPr>
        <xdr:cNvPr id="2" name="Picture 1" descr="C:\Users\derek.smeall\AppData\Local\Microsoft\Windows\INetCache\Content.Outlook\MMGW54WR\lan_reg_board_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2437765" cy="7626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15</xdr:row>
      <xdr:rowOff>114300</xdr:rowOff>
    </xdr:from>
    <xdr:to>
      <xdr:col>19</xdr:col>
      <xdr:colOff>171450</xdr:colOff>
      <xdr:row>15</xdr:row>
      <xdr:rowOff>123825</xdr:rowOff>
    </xdr:to>
    <xdr:cxnSp macro="">
      <xdr:nvCxnSpPr>
        <xdr:cNvPr id="3" name="Straight Arrow Connector 2">
          <a:extLst>
            <a:ext uri="{FF2B5EF4-FFF2-40B4-BE49-F238E27FC236}">
              <a16:creationId xmlns:a16="http://schemas.microsoft.com/office/drawing/2014/main" id="{00000000-0008-0000-0400-000003000000}"/>
            </a:ext>
          </a:extLst>
        </xdr:cNvPr>
        <xdr:cNvCxnSpPr/>
      </xdr:nvCxnSpPr>
      <xdr:spPr>
        <a:xfrm flipV="1">
          <a:off x="2943225" y="8667750"/>
          <a:ext cx="5724525" cy="9525"/>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14</xdr:row>
      <xdr:rowOff>123825</xdr:rowOff>
    </xdr:from>
    <xdr:to>
      <xdr:col>19</xdr:col>
      <xdr:colOff>171450</xdr:colOff>
      <xdr:row>14</xdr:row>
      <xdr:rowOff>142875</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a:off x="2943225" y="8439150"/>
          <a:ext cx="5724525" cy="19050"/>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13</xdr:row>
      <xdr:rowOff>93104</xdr:rowOff>
    </xdr:from>
    <xdr:to>
      <xdr:col>19</xdr:col>
      <xdr:colOff>180975</xdr:colOff>
      <xdr:row>13</xdr:row>
      <xdr:rowOff>112154</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a:off x="2298208" y="7974706"/>
          <a:ext cx="7233366" cy="19050"/>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118783</xdr:colOff>
      <xdr:row>11</xdr:row>
      <xdr:rowOff>100293</xdr:rowOff>
    </xdr:from>
    <xdr:to>
      <xdr:col>9</xdr:col>
      <xdr:colOff>223558</xdr:colOff>
      <xdr:row>11</xdr:row>
      <xdr:rowOff>109818</xdr:rowOff>
    </xdr:to>
    <xdr:cxnSp macro="">
      <xdr:nvCxnSpPr>
        <xdr:cNvPr id="6" name="Straight Arrow Connector 5">
          <a:extLst>
            <a:ext uri="{FF2B5EF4-FFF2-40B4-BE49-F238E27FC236}">
              <a16:creationId xmlns:a16="http://schemas.microsoft.com/office/drawing/2014/main" id="{00000000-0008-0000-0400-000006000000}"/>
            </a:ext>
          </a:extLst>
        </xdr:cNvPr>
        <xdr:cNvCxnSpPr/>
      </xdr:nvCxnSpPr>
      <xdr:spPr>
        <a:xfrm flipV="1">
          <a:off x="2303930" y="2495550"/>
          <a:ext cx="4068856" cy="9525"/>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10</xdr:row>
      <xdr:rowOff>109818</xdr:rowOff>
    </xdr:from>
    <xdr:to>
      <xdr:col>9</xdr:col>
      <xdr:colOff>200025</xdr:colOff>
      <xdr:row>10</xdr:row>
      <xdr:rowOff>119343</xdr:rowOff>
    </xdr:to>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V="1">
          <a:off x="2280397" y="2308972"/>
          <a:ext cx="4068856" cy="9525"/>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9</xdr:row>
      <xdr:rowOff>109818</xdr:rowOff>
    </xdr:from>
    <xdr:to>
      <xdr:col>9</xdr:col>
      <xdr:colOff>209550</xdr:colOff>
      <xdr:row>9</xdr:row>
      <xdr:rowOff>119344</xdr:rowOff>
    </xdr:to>
    <xdr:cxnSp macro="">
      <xdr:nvCxnSpPr>
        <xdr:cNvPr id="8" name="Straight Arrow Connector 7">
          <a:extLst>
            <a:ext uri="{FF2B5EF4-FFF2-40B4-BE49-F238E27FC236}">
              <a16:creationId xmlns:a16="http://schemas.microsoft.com/office/drawing/2014/main" id="{00000000-0008-0000-0400-000008000000}"/>
            </a:ext>
          </a:extLst>
        </xdr:cNvPr>
        <xdr:cNvCxnSpPr/>
      </xdr:nvCxnSpPr>
      <xdr:spPr>
        <a:xfrm flipV="1">
          <a:off x="2280397" y="2112869"/>
          <a:ext cx="4078381" cy="9526"/>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85725</xdr:colOff>
      <xdr:row>8</xdr:row>
      <xdr:rowOff>133350</xdr:rowOff>
    </xdr:from>
    <xdr:to>
      <xdr:col>9</xdr:col>
      <xdr:colOff>209550</xdr:colOff>
      <xdr:row>8</xdr:row>
      <xdr:rowOff>133350</xdr:rowOff>
    </xdr:to>
    <xdr:cxnSp macro="">
      <xdr:nvCxnSpPr>
        <xdr:cNvPr id="9" name="Straight Arrow Connector 8">
          <a:extLst>
            <a:ext uri="{FF2B5EF4-FFF2-40B4-BE49-F238E27FC236}">
              <a16:creationId xmlns:a16="http://schemas.microsoft.com/office/drawing/2014/main" id="{00000000-0008-0000-0400-000009000000}"/>
            </a:ext>
          </a:extLst>
        </xdr:cNvPr>
        <xdr:cNvCxnSpPr/>
      </xdr:nvCxnSpPr>
      <xdr:spPr>
        <a:xfrm>
          <a:off x="2924175" y="4362450"/>
          <a:ext cx="2638425" cy="0"/>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xdr:row>
      <xdr:rowOff>133350</xdr:rowOff>
    </xdr:from>
    <xdr:to>
      <xdr:col>3</xdr:col>
      <xdr:colOff>200025</xdr:colOff>
      <xdr:row>4</xdr:row>
      <xdr:rowOff>133350</xdr:rowOff>
    </xdr:to>
    <xdr:cxnSp macro="">
      <xdr:nvCxnSpPr>
        <xdr:cNvPr id="10" name="Straight Arrow Connector 9">
          <a:extLst>
            <a:ext uri="{FF2B5EF4-FFF2-40B4-BE49-F238E27FC236}">
              <a16:creationId xmlns:a16="http://schemas.microsoft.com/office/drawing/2014/main" id="{00000000-0008-0000-0400-00000A000000}"/>
            </a:ext>
          </a:extLst>
        </xdr:cNvPr>
        <xdr:cNvCxnSpPr/>
      </xdr:nvCxnSpPr>
      <xdr:spPr>
        <a:xfrm>
          <a:off x="2914650" y="962025"/>
          <a:ext cx="752475" cy="0"/>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xdr:row>
      <xdr:rowOff>123825</xdr:rowOff>
    </xdr:from>
    <xdr:to>
      <xdr:col>9</xdr:col>
      <xdr:colOff>200025</xdr:colOff>
      <xdr:row>7</xdr:row>
      <xdr:rowOff>133350</xdr:rowOff>
    </xdr:to>
    <xdr:cxnSp macro="">
      <xdr:nvCxnSpPr>
        <xdr:cNvPr id="11" name="Straight Arrow Connector 10">
          <a:extLst>
            <a:ext uri="{FF2B5EF4-FFF2-40B4-BE49-F238E27FC236}">
              <a16:creationId xmlns:a16="http://schemas.microsoft.com/office/drawing/2014/main" id="{00000000-0008-0000-0400-00000B000000}"/>
            </a:ext>
          </a:extLst>
        </xdr:cNvPr>
        <xdr:cNvCxnSpPr/>
      </xdr:nvCxnSpPr>
      <xdr:spPr>
        <a:xfrm>
          <a:off x="2914650" y="4105275"/>
          <a:ext cx="2638425" cy="9525"/>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85725</xdr:colOff>
      <xdr:row>5</xdr:row>
      <xdr:rowOff>114300</xdr:rowOff>
    </xdr:from>
    <xdr:to>
      <xdr:col>3</xdr:col>
      <xdr:colOff>180975</xdr:colOff>
      <xdr:row>5</xdr:row>
      <xdr:rowOff>123825</xdr:rowOff>
    </xdr:to>
    <xdr:cxnSp macro="">
      <xdr:nvCxnSpPr>
        <xdr:cNvPr id="12" name="Straight Arrow Connector 11">
          <a:extLst>
            <a:ext uri="{FF2B5EF4-FFF2-40B4-BE49-F238E27FC236}">
              <a16:creationId xmlns:a16="http://schemas.microsoft.com/office/drawing/2014/main" id="{00000000-0008-0000-0400-00000C000000}"/>
            </a:ext>
          </a:extLst>
        </xdr:cNvPr>
        <xdr:cNvCxnSpPr/>
      </xdr:nvCxnSpPr>
      <xdr:spPr>
        <a:xfrm flipV="1">
          <a:off x="2924175" y="1181100"/>
          <a:ext cx="723900" cy="9525"/>
        </a:xfrm>
        <a:prstGeom prst="straightConnector1">
          <a:avLst/>
        </a:prstGeom>
        <a:ln w="19050" cmpd="sng">
          <a:solidFill>
            <a:schemeClr val="tx1"/>
          </a:solidFill>
          <a:headEnd type="triangl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863065</xdr:colOff>
      <xdr:row>4</xdr:row>
      <xdr:rowOff>69307</xdr:rowOff>
    </xdr:from>
    <xdr:to>
      <xdr:col>5</xdr:col>
      <xdr:colOff>1301215</xdr:colOff>
      <xdr:row>4</xdr:row>
      <xdr:rowOff>336007</xdr:rowOff>
    </xdr:to>
    <xdr:sp macro="" textlink="">
      <xdr:nvSpPr>
        <xdr:cNvPr id="3" name="Oval 33">
          <a:extLst>
            <a:ext uri="{FF2B5EF4-FFF2-40B4-BE49-F238E27FC236}">
              <a16:creationId xmlns:a16="http://schemas.microsoft.com/office/drawing/2014/main" id="{00000000-0008-0000-0500-000003000000}"/>
            </a:ext>
          </a:extLst>
        </xdr:cNvPr>
        <xdr:cNvSpPr>
          <a:spLocks noChangeArrowheads="1"/>
        </xdr:cNvSpPr>
      </xdr:nvSpPr>
      <xdr:spPr bwMode="auto">
        <a:xfrm>
          <a:off x="8563883" y="1143034"/>
          <a:ext cx="438150" cy="266700"/>
        </a:xfrm>
        <a:prstGeom prst="ellipse">
          <a:avLst/>
        </a:prstGeom>
        <a:solidFill>
          <a:schemeClr val="bg1"/>
        </a:solidFill>
        <a:ln w="19050">
          <a:solidFill>
            <a:schemeClr val="tx1"/>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A</a:t>
          </a:r>
        </a:p>
      </xdr:txBody>
    </xdr:sp>
    <xdr:clientData/>
  </xdr:twoCellAnchor>
  <xdr:twoCellAnchor>
    <xdr:from>
      <xdr:col>6</xdr:col>
      <xdr:colOff>928434</xdr:colOff>
      <xdr:row>5</xdr:row>
      <xdr:rowOff>87543</xdr:rowOff>
    </xdr:from>
    <xdr:to>
      <xdr:col>6</xdr:col>
      <xdr:colOff>1366584</xdr:colOff>
      <xdr:row>5</xdr:row>
      <xdr:rowOff>354243</xdr:rowOff>
    </xdr:to>
    <xdr:sp macro="" textlink="">
      <xdr:nvSpPr>
        <xdr:cNvPr id="5" name="Oval 27">
          <a:extLst>
            <a:ext uri="{FF2B5EF4-FFF2-40B4-BE49-F238E27FC236}">
              <a16:creationId xmlns:a16="http://schemas.microsoft.com/office/drawing/2014/main" id="{00000000-0008-0000-0500-000005000000}"/>
            </a:ext>
          </a:extLst>
        </xdr:cNvPr>
        <xdr:cNvSpPr>
          <a:spLocks noChangeArrowheads="1"/>
        </xdr:cNvSpPr>
      </xdr:nvSpPr>
      <xdr:spPr bwMode="auto">
        <a:xfrm>
          <a:off x="10037798" y="2304270"/>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D</a:t>
          </a:r>
        </a:p>
      </xdr:txBody>
    </xdr:sp>
    <xdr:clientData/>
  </xdr:twoCellAnchor>
  <xdr:twoCellAnchor>
    <xdr:from>
      <xdr:col>4</xdr:col>
      <xdr:colOff>95249</xdr:colOff>
      <xdr:row>6</xdr:row>
      <xdr:rowOff>612323</xdr:rowOff>
    </xdr:from>
    <xdr:to>
      <xdr:col>4</xdr:col>
      <xdr:colOff>533399</xdr:colOff>
      <xdr:row>6</xdr:row>
      <xdr:rowOff>879023</xdr:rowOff>
    </xdr:to>
    <xdr:sp macro="" textlink="">
      <xdr:nvSpPr>
        <xdr:cNvPr id="6" name="Oval 27">
          <a:extLst>
            <a:ext uri="{FF2B5EF4-FFF2-40B4-BE49-F238E27FC236}">
              <a16:creationId xmlns:a16="http://schemas.microsoft.com/office/drawing/2014/main" id="{00000000-0008-0000-0500-000006000000}"/>
            </a:ext>
          </a:extLst>
        </xdr:cNvPr>
        <xdr:cNvSpPr>
          <a:spLocks noChangeArrowheads="1"/>
        </xdr:cNvSpPr>
      </xdr:nvSpPr>
      <xdr:spPr bwMode="auto">
        <a:xfrm>
          <a:off x="5061856" y="3986894"/>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E</a:t>
          </a:r>
        </a:p>
      </xdr:txBody>
    </xdr:sp>
    <xdr:clientData/>
  </xdr:twoCellAnchor>
  <xdr:twoCellAnchor>
    <xdr:from>
      <xdr:col>4</xdr:col>
      <xdr:colOff>802875</xdr:colOff>
      <xdr:row>8</xdr:row>
      <xdr:rowOff>720704</xdr:rowOff>
    </xdr:from>
    <xdr:to>
      <xdr:col>4</xdr:col>
      <xdr:colOff>1241025</xdr:colOff>
      <xdr:row>8</xdr:row>
      <xdr:rowOff>987404</xdr:rowOff>
    </xdr:to>
    <xdr:sp macro="" textlink="">
      <xdr:nvSpPr>
        <xdr:cNvPr id="8" name="Oval 27">
          <a:extLst>
            <a:ext uri="{FF2B5EF4-FFF2-40B4-BE49-F238E27FC236}">
              <a16:creationId xmlns:a16="http://schemas.microsoft.com/office/drawing/2014/main" id="{00000000-0008-0000-0500-000008000000}"/>
            </a:ext>
          </a:extLst>
        </xdr:cNvPr>
        <xdr:cNvSpPr>
          <a:spLocks noChangeArrowheads="1"/>
        </xdr:cNvSpPr>
      </xdr:nvSpPr>
      <xdr:spPr bwMode="auto">
        <a:xfrm>
          <a:off x="5912757" y="6386398"/>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G</a:t>
          </a:r>
        </a:p>
      </xdr:txBody>
    </xdr:sp>
    <xdr:clientData/>
  </xdr:twoCellAnchor>
  <xdr:twoCellAnchor>
    <xdr:from>
      <xdr:col>2</xdr:col>
      <xdr:colOff>854048</xdr:colOff>
      <xdr:row>7</xdr:row>
      <xdr:rowOff>165396</xdr:rowOff>
    </xdr:from>
    <xdr:to>
      <xdr:col>2</xdr:col>
      <xdr:colOff>1292199</xdr:colOff>
      <xdr:row>7</xdr:row>
      <xdr:rowOff>432096</xdr:rowOff>
    </xdr:to>
    <xdr:sp macro="" textlink="">
      <xdr:nvSpPr>
        <xdr:cNvPr id="13" name="Oval 27">
          <a:extLst>
            <a:ext uri="{FF2B5EF4-FFF2-40B4-BE49-F238E27FC236}">
              <a16:creationId xmlns:a16="http://schemas.microsoft.com/office/drawing/2014/main" id="{00000000-0008-0000-0500-00000D000000}"/>
            </a:ext>
          </a:extLst>
        </xdr:cNvPr>
        <xdr:cNvSpPr>
          <a:spLocks noChangeArrowheads="1"/>
        </xdr:cNvSpPr>
      </xdr:nvSpPr>
      <xdr:spPr bwMode="auto">
        <a:xfrm>
          <a:off x="3682684" y="4160123"/>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T</a:t>
          </a:r>
        </a:p>
      </xdr:txBody>
    </xdr:sp>
    <xdr:clientData/>
  </xdr:twoCellAnchor>
  <xdr:twoCellAnchor>
    <xdr:from>
      <xdr:col>4</xdr:col>
      <xdr:colOff>912339</xdr:colOff>
      <xdr:row>7</xdr:row>
      <xdr:rowOff>418772</xdr:rowOff>
    </xdr:from>
    <xdr:to>
      <xdr:col>4</xdr:col>
      <xdr:colOff>1350490</xdr:colOff>
      <xdr:row>7</xdr:row>
      <xdr:rowOff>685472</xdr:rowOff>
    </xdr:to>
    <xdr:sp macro="" textlink="">
      <xdr:nvSpPr>
        <xdr:cNvPr id="14" name="Oval 27">
          <a:extLst>
            <a:ext uri="{FF2B5EF4-FFF2-40B4-BE49-F238E27FC236}">
              <a16:creationId xmlns:a16="http://schemas.microsoft.com/office/drawing/2014/main" id="{00000000-0008-0000-0500-00000E000000}"/>
            </a:ext>
          </a:extLst>
        </xdr:cNvPr>
        <xdr:cNvSpPr>
          <a:spLocks noChangeArrowheads="1"/>
        </xdr:cNvSpPr>
      </xdr:nvSpPr>
      <xdr:spPr bwMode="auto">
        <a:xfrm>
          <a:off x="7204612" y="4413499"/>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M</a:t>
          </a:r>
        </a:p>
      </xdr:txBody>
    </xdr:sp>
    <xdr:clientData/>
  </xdr:twoCellAnchor>
  <xdr:twoCellAnchor>
    <xdr:from>
      <xdr:col>4</xdr:col>
      <xdr:colOff>783984</xdr:colOff>
      <xdr:row>7</xdr:row>
      <xdr:rowOff>749298</xdr:rowOff>
    </xdr:from>
    <xdr:to>
      <xdr:col>4</xdr:col>
      <xdr:colOff>1222135</xdr:colOff>
      <xdr:row>7</xdr:row>
      <xdr:rowOff>1015998</xdr:rowOff>
    </xdr:to>
    <xdr:sp macro="" textlink="">
      <xdr:nvSpPr>
        <xdr:cNvPr id="15" name="Oval 27">
          <a:extLst>
            <a:ext uri="{FF2B5EF4-FFF2-40B4-BE49-F238E27FC236}">
              <a16:creationId xmlns:a16="http://schemas.microsoft.com/office/drawing/2014/main" id="{00000000-0008-0000-0500-00000F000000}"/>
            </a:ext>
          </a:extLst>
        </xdr:cNvPr>
        <xdr:cNvSpPr>
          <a:spLocks noChangeArrowheads="1"/>
        </xdr:cNvSpPr>
      </xdr:nvSpPr>
      <xdr:spPr bwMode="auto">
        <a:xfrm>
          <a:off x="5893866" y="5267510"/>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O</a:t>
          </a:r>
        </a:p>
      </xdr:txBody>
    </xdr:sp>
    <xdr:clientData/>
  </xdr:twoCellAnchor>
  <xdr:twoCellAnchor>
    <xdr:from>
      <xdr:col>5</xdr:col>
      <xdr:colOff>680357</xdr:colOff>
      <xdr:row>6</xdr:row>
      <xdr:rowOff>217714</xdr:rowOff>
    </xdr:from>
    <xdr:to>
      <xdr:col>5</xdr:col>
      <xdr:colOff>1118506</xdr:colOff>
      <xdr:row>6</xdr:row>
      <xdr:rowOff>484414</xdr:rowOff>
    </xdr:to>
    <xdr:sp macro="" textlink="">
      <xdr:nvSpPr>
        <xdr:cNvPr id="21" name="Oval 30">
          <a:extLst>
            <a:ext uri="{FF2B5EF4-FFF2-40B4-BE49-F238E27FC236}">
              <a16:creationId xmlns:a16="http://schemas.microsoft.com/office/drawing/2014/main" id="{00000000-0008-0000-0500-000015000000}"/>
            </a:ext>
          </a:extLst>
        </xdr:cNvPr>
        <xdr:cNvSpPr>
          <a:spLocks noChangeArrowheads="1"/>
        </xdr:cNvSpPr>
      </xdr:nvSpPr>
      <xdr:spPr bwMode="auto">
        <a:xfrm>
          <a:off x="6885214" y="3592285"/>
          <a:ext cx="438149" cy="266700"/>
        </a:xfrm>
        <a:prstGeom prst="ellipse">
          <a:avLst/>
        </a:prstGeom>
        <a:solidFill>
          <a:schemeClr val="bg1"/>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B</a:t>
          </a:r>
        </a:p>
      </xdr:txBody>
    </xdr:sp>
    <xdr:clientData/>
  </xdr:twoCellAnchor>
  <xdr:twoCellAnchor>
    <xdr:from>
      <xdr:col>4</xdr:col>
      <xdr:colOff>889192</xdr:colOff>
      <xdr:row>5</xdr:row>
      <xdr:rowOff>323181</xdr:rowOff>
    </xdr:from>
    <xdr:to>
      <xdr:col>4</xdr:col>
      <xdr:colOff>1327342</xdr:colOff>
      <xdr:row>5</xdr:row>
      <xdr:rowOff>589881</xdr:rowOff>
    </xdr:to>
    <xdr:sp macro="" textlink="">
      <xdr:nvSpPr>
        <xdr:cNvPr id="24" name="Oval 27">
          <a:extLst>
            <a:ext uri="{FF2B5EF4-FFF2-40B4-BE49-F238E27FC236}">
              <a16:creationId xmlns:a16="http://schemas.microsoft.com/office/drawing/2014/main" id="{00000000-0008-0000-0500-000018000000}"/>
            </a:ext>
          </a:extLst>
        </xdr:cNvPr>
        <xdr:cNvSpPr>
          <a:spLocks noChangeArrowheads="1"/>
        </xdr:cNvSpPr>
      </xdr:nvSpPr>
      <xdr:spPr bwMode="auto">
        <a:xfrm>
          <a:off x="7181465" y="2539908"/>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L</a:t>
          </a:r>
        </a:p>
      </xdr:txBody>
    </xdr:sp>
    <xdr:clientData/>
  </xdr:twoCellAnchor>
  <xdr:twoCellAnchor>
    <xdr:from>
      <xdr:col>6</xdr:col>
      <xdr:colOff>893887</xdr:colOff>
      <xdr:row>6</xdr:row>
      <xdr:rowOff>722893</xdr:rowOff>
    </xdr:from>
    <xdr:to>
      <xdr:col>6</xdr:col>
      <xdr:colOff>1332038</xdr:colOff>
      <xdr:row>6</xdr:row>
      <xdr:rowOff>989593</xdr:rowOff>
    </xdr:to>
    <xdr:sp macro="" textlink="">
      <xdr:nvSpPr>
        <xdr:cNvPr id="22" name="Oval 21">
          <a:extLst>
            <a:ext uri="{FF2B5EF4-FFF2-40B4-BE49-F238E27FC236}">
              <a16:creationId xmlns:a16="http://schemas.microsoft.com/office/drawing/2014/main" id="{00000000-0008-0000-0500-000016000000}"/>
            </a:ext>
          </a:extLst>
        </xdr:cNvPr>
        <xdr:cNvSpPr>
          <a:spLocks noChangeArrowheads="1"/>
        </xdr:cNvSpPr>
      </xdr:nvSpPr>
      <xdr:spPr bwMode="auto">
        <a:xfrm>
          <a:off x="10003251" y="3609257"/>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S</a:t>
          </a:r>
        </a:p>
      </xdr:txBody>
    </xdr:sp>
    <xdr:clientData/>
  </xdr:twoCellAnchor>
  <xdr:twoCellAnchor>
    <xdr:from>
      <xdr:col>5</xdr:col>
      <xdr:colOff>102613</xdr:colOff>
      <xdr:row>5</xdr:row>
      <xdr:rowOff>788894</xdr:rowOff>
    </xdr:from>
    <xdr:to>
      <xdr:col>5</xdr:col>
      <xdr:colOff>540764</xdr:colOff>
      <xdr:row>5</xdr:row>
      <xdr:rowOff>1055594</xdr:rowOff>
    </xdr:to>
    <xdr:sp macro="" textlink="">
      <xdr:nvSpPr>
        <xdr:cNvPr id="23" name="Oval 27">
          <a:extLst>
            <a:ext uri="{FF2B5EF4-FFF2-40B4-BE49-F238E27FC236}">
              <a16:creationId xmlns:a16="http://schemas.microsoft.com/office/drawing/2014/main" id="{00000000-0008-0000-0500-000017000000}"/>
            </a:ext>
          </a:extLst>
        </xdr:cNvPr>
        <xdr:cNvSpPr>
          <a:spLocks noChangeArrowheads="1"/>
        </xdr:cNvSpPr>
      </xdr:nvSpPr>
      <xdr:spPr bwMode="auto">
        <a:xfrm>
          <a:off x="6485484" y="3012141"/>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K</a:t>
          </a:r>
        </a:p>
      </xdr:txBody>
    </xdr:sp>
    <xdr:clientData/>
  </xdr:twoCellAnchor>
  <xdr:twoCellAnchor>
    <xdr:from>
      <xdr:col>4</xdr:col>
      <xdr:colOff>783082</xdr:colOff>
      <xdr:row>8</xdr:row>
      <xdr:rowOff>107577</xdr:rowOff>
    </xdr:from>
    <xdr:to>
      <xdr:col>4</xdr:col>
      <xdr:colOff>1221233</xdr:colOff>
      <xdr:row>8</xdr:row>
      <xdr:rowOff>374277</xdr:rowOff>
    </xdr:to>
    <xdr:sp macro="" textlink="">
      <xdr:nvSpPr>
        <xdr:cNvPr id="25" name="Oval 27">
          <a:extLst>
            <a:ext uri="{FF2B5EF4-FFF2-40B4-BE49-F238E27FC236}">
              <a16:creationId xmlns:a16="http://schemas.microsoft.com/office/drawing/2014/main" id="{00000000-0008-0000-0500-000019000000}"/>
            </a:ext>
          </a:extLst>
        </xdr:cNvPr>
        <xdr:cNvSpPr>
          <a:spLocks noChangeArrowheads="1"/>
        </xdr:cNvSpPr>
      </xdr:nvSpPr>
      <xdr:spPr bwMode="auto">
        <a:xfrm>
          <a:off x="5892964" y="5773271"/>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U</a:t>
          </a:r>
        </a:p>
      </xdr:txBody>
    </xdr:sp>
    <xdr:clientData/>
  </xdr:twoCellAnchor>
  <xdr:twoCellAnchor>
    <xdr:from>
      <xdr:col>6</xdr:col>
      <xdr:colOff>408412</xdr:colOff>
      <xdr:row>7</xdr:row>
      <xdr:rowOff>129843</xdr:rowOff>
    </xdr:from>
    <xdr:to>
      <xdr:col>6</xdr:col>
      <xdr:colOff>846563</xdr:colOff>
      <xdr:row>7</xdr:row>
      <xdr:rowOff>396543</xdr:rowOff>
    </xdr:to>
    <xdr:sp macro="" textlink="">
      <xdr:nvSpPr>
        <xdr:cNvPr id="20" name="Oval 27">
          <a:extLst>
            <a:ext uri="{FF2B5EF4-FFF2-40B4-BE49-F238E27FC236}">
              <a16:creationId xmlns:a16="http://schemas.microsoft.com/office/drawing/2014/main" id="{00000000-0008-0000-0500-000014000000}"/>
            </a:ext>
          </a:extLst>
        </xdr:cNvPr>
        <xdr:cNvSpPr>
          <a:spLocks noChangeArrowheads="1"/>
        </xdr:cNvSpPr>
      </xdr:nvSpPr>
      <xdr:spPr bwMode="auto">
        <a:xfrm>
          <a:off x="9517776" y="4124570"/>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H</a:t>
          </a:r>
        </a:p>
      </xdr:txBody>
    </xdr:sp>
    <xdr:clientData/>
  </xdr:twoCellAnchor>
  <xdr:twoCellAnchor>
    <xdr:from>
      <xdr:col>5</xdr:col>
      <xdr:colOff>46477</xdr:colOff>
      <xdr:row>6</xdr:row>
      <xdr:rowOff>655865</xdr:rowOff>
    </xdr:from>
    <xdr:to>
      <xdr:col>5</xdr:col>
      <xdr:colOff>484627</xdr:colOff>
      <xdr:row>6</xdr:row>
      <xdr:rowOff>922565</xdr:rowOff>
    </xdr:to>
    <xdr:sp macro="" textlink="">
      <xdr:nvSpPr>
        <xdr:cNvPr id="27" name="Oval 27">
          <a:extLst>
            <a:ext uri="{FF2B5EF4-FFF2-40B4-BE49-F238E27FC236}">
              <a16:creationId xmlns:a16="http://schemas.microsoft.com/office/drawing/2014/main" id="{00000000-0008-0000-0500-00001B000000}"/>
            </a:ext>
          </a:extLst>
        </xdr:cNvPr>
        <xdr:cNvSpPr>
          <a:spLocks noChangeArrowheads="1"/>
        </xdr:cNvSpPr>
      </xdr:nvSpPr>
      <xdr:spPr bwMode="auto">
        <a:xfrm>
          <a:off x="6538418" y="4017630"/>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P</a:t>
          </a:r>
        </a:p>
      </xdr:txBody>
    </xdr:sp>
    <xdr:clientData/>
  </xdr:twoCellAnchor>
  <xdr:twoCellAnchor>
    <xdr:from>
      <xdr:col>4</xdr:col>
      <xdr:colOff>82283</xdr:colOff>
      <xdr:row>5</xdr:row>
      <xdr:rowOff>86288</xdr:rowOff>
    </xdr:from>
    <xdr:to>
      <xdr:col>4</xdr:col>
      <xdr:colOff>520433</xdr:colOff>
      <xdr:row>5</xdr:row>
      <xdr:rowOff>352988</xdr:rowOff>
    </xdr:to>
    <xdr:sp macro="" textlink="">
      <xdr:nvSpPr>
        <xdr:cNvPr id="29" name="Oval 27">
          <a:extLst>
            <a:ext uri="{FF2B5EF4-FFF2-40B4-BE49-F238E27FC236}">
              <a16:creationId xmlns:a16="http://schemas.microsoft.com/office/drawing/2014/main" id="{00000000-0008-0000-0500-00001D000000}"/>
            </a:ext>
          </a:extLst>
        </xdr:cNvPr>
        <xdr:cNvSpPr>
          <a:spLocks noChangeArrowheads="1"/>
        </xdr:cNvSpPr>
      </xdr:nvSpPr>
      <xdr:spPr bwMode="auto">
        <a:xfrm>
          <a:off x="5281812" y="2305053"/>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F</a:t>
          </a:r>
        </a:p>
      </xdr:txBody>
    </xdr:sp>
    <xdr:clientData/>
  </xdr:twoCellAnchor>
  <xdr:twoCellAnchor>
    <xdr:from>
      <xdr:col>4</xdr:col>
      <xdr:colOff>19041</xdr:colOff>
      <xdr:row>7</xdr:row>
      <xdr:rowOff>36789</xdr:rowOff>
    </xdr:from>
    <xdr:to>
      <xdr:col>4</xdr:col>
      <xdr:colOff>457192</xdr:colOff>
      <xdr:row>7</xdr:row>
      <xdr:rowOff>303489</xdr:rowOff>
    </xdr:to>
    <xdr:sp macro="" textlink="">
      <xdr:nvSpPr>
        <xdr:cNvPr id="31" name="Oval 27">
          <a:extLst>
            <a:ext uri="{FF2B5EF4-FFF2-40B4-BE49-F238E27FC236}">
              <a16:creationId xmlns:a16="http://schemas.microsoft.com/office/drawing/2014/main" id="{00000000-0008-0000-0500-00001F000000}"/>
            </a:ext>
          </a:extLst>
        </xdr:cNvPr>
        <xdr:cNvSpPr>
          <a:spLocks noChangeArrowheads="1"/>
        </xdr:cNvSpPr>
      </xdr:nvSpPr>
      <xdr:spPr bwMode="auto">
        <a:xfrm>
          <a:off x="6311314" y="4031516"/>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N</a:t>
          </a:r>
        </a:p>
      </xdr:txBody>
    </xdr:sp>
    <xdr:clientData/>
  </xdr:twoCellAnchor>
  <xdr:twoCellAnchor>
    <xdr:from>
      <xdr:col>5</xdr:col>
      <xdr:colOff>787400</xdr:colOff>
      <xdr:row>5</xdr:row>
      <xdr:rowOff>765522</xdr:rowOff>
    </xdr:from>
    <xdr:to>
      <xdr:col>5</xdr:col>
      <xdr:colOff>1225551</xdr:colOff>
      <xdr:row>5</xdr:row>
      <xdr:rowOff>1032222</xdr:rowOff>
    </xdr:to>
    <xdr:sp macro="" textlink="">
      <xdr:nvSpPr>
        <xdr:cNvPr id="37" name="Oval 27">
          <a:extLst>
            <a:ext uri="{FF2B5EF4-FFF2-40B4-BE49-F238E27FC236}">
              <a16:creationId xmlns:a16="http://schemas.microsoft.com/office/drawing/2014/main" id="{00000000-0008-0000-0500-000025000000}"/>
            </a:ext>
          </a:extLst>
        </xdr:cNvPr>
        <xdr:cNvSpPr>
          <a:spLocks noChangeArrowheads="1"/>
        </xdr:cNvSpPr>
      </xdr:nvSpPr>
      <xdr:spPr bwMode="auto">
        <a:xfrm>
          <a:off x="7279341" y="2984287"/>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L</a:t>
          </a:r>
        </a:p>
      </xdr:txBody>
    </xdr:sp>
    <xdr:clientData/>
  </xdr:twoCellAnchor>
  <xdr:twoCellAnchor>
    <xdr:from>
      <xdr:col>4</xdr:col>
      <xdr:colOff>944339</xdr:colOff>
      <xdr:row>7</xdr:row>
      <xdr:rowOff>70403</xdr:rowOff>
    </xdr:from>
    <xdr:to>
      <xdr:col>4</xdr:col>
      <xdr:colOff>1382489</xdr:colOff>
      <xdr:row>7</xdr:row>
      <xdr:rowOff>337103</xdr:rowOff>
    </xdr:to>
    <xdr:sp macro="" textlink="">
      <xdr:nvSpPr>
        <xdr:cNvPr id="26" name="Oval 27">
          <a:extLst>
            <a:ext uri="{FF2B5EF4-FFF2-40B4-BE49-F238E27FC236}">
              <a16:creationId xmlns:a16="http://schemas.microsoft.com/office/drawing/2014/main" id="{CF26BCD9-3E20-4818-A29E-6F2AB835E53F}"/>
            </a:ext>
          </a:extLst>
        </xdr:cNvPr>
        <xdr:cNvSpPr>
          <a:spLocks noChangeArrowheads="1"/>
        </xdr:cNvSpPr>
      </xdr:nvSpPr>
      <xdr:spPr bwMode="auto">
        <a:xfrm>
          <a:off x="7236612" y="4065130"/>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C</a:t>
          </a:r>
        </a:p>
      </xdr:txBody>
    </xdr:sp>
    <xdr:clientData/>
  </xdr:twoCellAnchor>
  <xdr:twoCellAnchor>
    <xdr:from>
      <xdr:col>4</xdr:col>
      <xdr:colOff>58431</xdr:colOff>
      <xdr:row>7</xdr:row>
      <xdr:rowOff>744978</xdr:rowOff>
    </xdr:from>
    <xdr:to>
      <xdr:col>4</xdr:col>
      <xdr:colOff>496582</xdr:colOff>
      <xdr:row>7</xdr:row>
      <xdr:rowOff>1011678</xdr:rowOff>
    </xdr:to>
    <xdr:sp macro="" textlink="">
      <xdr:nvSpPr>
        <xdr:cNvPr id="36" name="Oval 27">
          <a:extLst>
            <a:ext uri="{FF2B5EF4-FFF2-40B4-BE49-F238E27FC236}">
              <a16:creationId xmlns:a16="http://schemas.microsoft.com/office/drawing/2014/main" id="{7EC26C43-1A64-4E18-8A44-C46A0AA11E86}"/>
            </a:ext>
          </a:extLst>
        </xdr:cNvPr>
        <xdr:cNvSpPr>
          <a:spLocks noChangeArrowheads="1"/>
        </xdr:cNvSpPr>
      </xdr:nvSpPr>
      <xdr:spPr bwMode="auto">
        <a:xfrm>
          <a:off x="5168313" y="5263190"/>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J</a:t>
          </a:r>
        </a:p>
      </xdr:txBody>
    </xdr:sp>
    <xdr:clientData/>
  </xdr:twoCellAnchor>
  <xdr:twoCellAnchor>
    <xdr:from>
      <xdr:col>5</xdr:col>
      <xdr:colOff>860994</xdr:colOff>
      <xdr:row>6</xdr:row>
      <xdr:rowOff>767151</xdr:rowOff>
    </xdr:from>
    <xdr:to>
      <xdr:col>5</xdr:col>
      <xdr:colOff>1299145</xdr:colOff>
      <xdr:row>6</xdr:row>
      <xdr:rowOff>1033851</xdr:rowOff>
    </xdr:to>
    <xdr:sp macro="" textlink="">
      <xdr:nvSpPr>
        <xdr:cNvPr id="2" name="Oval 27">
          <a:extLst>
            <a:ext uri="{FF2B5EF4-FFF2-40B4-BE49-F238E27FC236}">
              <a16:creationId xmlns:a16="http://schemas.microsoft.com/office/drawing/2014/main" id="{8C0BE632-35A0-C24E-9373-4F66D5F98996}"/>
            </a:ext>
          </a:extLst>
        </xdr:cNvPr>
        <xdr:cNvSpPr>
          <a:spLocks noChangeArrowheads="1"/>
        </xdr:cNvSpPr>
      </xdr:nvSpPr>
      <xdr:spPr bwMode="auto">
        <a:xfrm>
          <a:off x="8561812" y="3653515"/>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W</a:t>
          </a:r>
        </a:p>
      </xdr:txBody>
    </xdr:sp>
    <xdr:clientData/>
  </xdr:twoCellAnchor>
  <xdr:twoCellAnchor>
    <xdr:from>
      <xdr:col>4</xdr:col>
      <xdr:colOff>455055</xdr:colOff>
      <xdr:row>7</xdr:row>
      <xdr:rowOff>81363</xdr:rowOff>
    </xdr:from>
    <xdr:to>
      <xdr:col>4</xdr:col>
      <xdr:colOff>893206</xdr:colOff>
      <xdr:row>7</xdr:row>
      <xdr:rowOff>348063</xdr:rowOff>
    </xdr:to>
    <xdr:sp macro="" textlink="">
      <xdr:nvSpPr>
        <xdr:cNvPr id="7" name="Oval 27">
          <a:extLst>
            <a:ext uri="{FF2B5EF4-FFF2-40B4-BE49-F238E27FC236}">
              <a16:creationId xmlns:a16="http://schemas.microsoft.com/office/drawing/2014/main" id="{7AF4F98C-06B7-7742-ACC5-0C41BAD8B8E9}"/>
            </a:ext>
          </a:extLst>
        </xdr:cNvPr>
        <xdr:cNvSpPr>
          <a:spLocks noChangeArrowheads="1"/>
        </xdr:cNvSpPr>
      </xdr:nvSpPr>
      <xdr:spPr bwMode="auto">
        <a:xfrm>
          <a:off x="6747328" y="4076090"/>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K</a:t>
          </a:r>
        </a:p>
      </xdr:txBody>
    </xdr:sp>
    <xdr:clientData/>
  </xdr:twoCellAnchor>
  <xdr:twoCellAnchor>
    <xdr:from>
      <xdr:col>4</xdr:col>
      <xdr:colOff>48175</xdr:colOff>
      <xdr:row>7</xdr:row>
      <xdr:rowOff>398615</xdr:rowOff>
    </xdr:from>
    <xdr:to>
      <xdr:col>4</xdr:col>
      <xdr:colOff>486326</xdr:colOff>
      <xdr:row>7</xdr:row>
      <xdr:rowOff>665315</xdr:rowOff>
    </xdr:to>
    <xdr:sp macro="" textlink="">
      <xdr:nvSpPr>
        <xdr:cNvPr id="9" name="Oval 27">
          <a:extLst>
            <a:ext uri="{FF2B5EF4-FFF2-40B4-BE49-F238E27FC236}">
              <a16:creationId xmlns:a16="http://schemas.microsoft.com/office/drawing/2014/main" id="{346FF72F-B752-C541-BB5A-EECF8D4ADEAC}"/>
            </a:ext>
          </a:extLst>
        </xdr:cNvPr>
        <xdr:cNvSpPr>
          <a:spLocks noChangeArrowheads="1"/>
        </xdr:cNvSpPr>
      </xdr:nvSpPr>
      <xdr:spPr bwMode="auto">
        <a:xfrm>
          <a:off x="6340448" y="4393342"/>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X</a:t>
          </a:r>
        </a:p>
      </xdr:txBody>
    </xdr:sp>
    <xdr:clientData/>
  </xdr:twoCellAnchor>
  <xdr:twoCellAnchor>
    <xdr:from>
      <xdr:col>4</xdr:col>
      <xdr:colOff>93848</xdr:colOff>
      <xdr:row>8</xdr:row>
      <xdr:rowOff>729126</xdr:rowOff>
    </xdr:from>
    <xdr:to>
      <xdr:col>4</xdr:col>
      <xdr:colOff>531998</xdr:colOff>
      <xdr:row>8</xdr:row>
      <xdr:rowOff>995826</xdr:rowOff>
    </xdr:to>
    <xdr:sp macro="" textlink="">
      <xdr:nvSpPr>
        <xdr:cNvPr id="10" name="Oval 27">
          <a:extLst>
            <a:ext uri="{FF2B5EF4-FFF2-40B4-BE49-F238E27FC236}">
              <a16:creationId xmlns:a16="http://schemas.microsoft.com/office/drawing/2014/main" id="{546E540A-000B-9747-9936-943A9B2F17C8}"/>
            </a:ext>
          </a:extLst>
        </xdr:cNvPr>
        <xdr:cNvSpPr>
          <a:spLocks noChangeArrowheads="1"/>
        </xdr:cNvSpPr>
      </xdr:nvSpPr>
      <xdr:spPr bwMode="auto">
        <a:xfrm>
          <a:off x="6386121" y="5832217"/>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V</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73291</xdr:colOff>
      <xdr:row>6</xdr:row>
      <xdr:rowOff>71102</xdr:rowOff>
    </xdr:from>
    <xdr:to>
      <xdr:col>5</xdr:col>
      <xdr:colOff>511441</xdr:colOff>
      <xdr:row>6</xdr:row>
      <xdr:rowOff>337802</xdr:rowOff>
    </xdr:to>
    <xdr:sp macro="" textlink="">
      <xdr:nvSpPr>
        <xdr:cNvPr id="2" name="Oval 33">
          <a:extLst>
            <a:ext uri="{FF2B5EF4-FFF2-40B4-BE49-F238E27FC236}">
              <a16:creationId xmlns:a16="http://schemas.microsoft.com/office/drawing/2014/main" id="{00000000-0008-0000-0700-000002000000}"/>
            </a:ext>
          </a:extLst>
        </xdr:cNvPr>
        <xdr:cNvSpPr>
          <a:spLocks noChangeArrowheads="1"/>
        </xdr:cNvSpPr>
      </xdr:nvSpPr>
      <xdr:spPr bwMode="auto">
        <a:xfrm>
          <a:off x="6278148" y="3445673"/>
          <a:ext cx="438150" cy="266700"/>
        </a:xfrm>
        <a:prstGeom prst="ellipse">
          <a:avLst/>
        </a:prstGeom>
        <a:solidFill>
          <a:schemeClr val="bg1"/>
        </a:solidFill>
        <a:ln w="19050">
          <a:solidFill>
            <a:schemeClr val="tx1"/>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A</a:t>
          </a:r>
        </a:p>
      </xdr:txBody>
    </xdr:sp>
    <xdr:clientData/>
  </xdr:twoCellAnchor>
  <xdr:twoCellAnchor>
    <xdr:from>
      <xdr:col>5</xdr:col>
      <xdr:colOff>775603</xdr:colOff>
      <xdr:row>6</xdr:row>
      <xdr:rowOff>439777</xdr:rowOff>
    </xdr:from>
    <xdr:to>
      <xdr:col>5</xdr:col>
      <xdr:colOff>1213753</xdr:colOff>
      <xdr:row>6</xdr:row>
      <xdr:rowOff>706477</xdr:rowOff>
    </xdr:to>
    <xdr:sp macro="" textlink="">
      <xdr:nvSpPr>
        <xdr:cNvPr id="3" name="Oval 27">
          <a:extLst>
            <a:ext uri="{FF2B5EF4-FFF2-40B4-BE49-F238E27FC236}">
              <a16:creationId xmlns:a16="http://schemas.microsoft.com/office/drawing/2014/main" id="{00000000-0008-0000-0700-000003000000}"/>
            </a:ext>
          </a:extLst>
        </xdr:cNvPr>
        <xdr:cNvSpPr>
          <a:spLocks noChangeArrowheads="1"/>
        </xdr:cNvSpPr>
      </xdr:nvSpPr>
      <xdr:spPr bwMode="auto">
        <a:xfrm>
          <a:off x="6980460" y="3814348"/>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D</a:t>
          </a:r>
        </a:p>
      </xdr:txBody>
    </xdr:sp>
    <xdr:clientData/>
  </xdr:twoCellAnchor>
  <xdr:twoCellAnchor>
    <xdr:from>
      <xdr:col>5</xdr:col>
      <xdr:colOff>40820</xdr:colOff>
      <xdr:row>6</xdr:row>
      <xdr:rowOff>816431</xdr:rowOff>
    </xdr:from>
    <xdr:to>
      <xdr:col>5</xdr:col>
      <xdr:colOff>478970</xdr:colOff>
      <xdr:row>6</xdr:row>
      <xdr:rowOff>1083131</xdr:rowOff>
    </xdr:to>
    <xdr:sp macro="" textlink="">
      <xdr:nvSpPr>
        <xdr:cNvPr id="4" name="Oval 27">
          <a:extLst>
            <a:ext uri="{FF2B5EF4-FFF2-40B4-BE49-F238E27FC236}">
              <a16:creationId xmlns:a16="http://schemas.microsoft.com/office/drawing/2014/main" id="{00000000-0008-0000-0700-000004000000}"/>
            </a:ext>
          </a:extLst>
        </xdr:cNvPr>
        <xdr:cNvSpPr>
          <a:spLocks noChangeArrowheads="1"/>
        </xdr:cNvSpPr>
      </xdr:nvSpPr>
      <xdr:spPr bwMode="auto">
        <a:xfrm>
          <a:off x="6245677" y="4191002"/>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E</a:t>
          </a:r>
        </a:p>
      </xdr:txBody>
    </xdr:sp>
    <xdr:clientData/>
  </xdr:twoCellAnchor>
  <xdr:twoCellAnchor>
    <xdr:from>
      <xdr:col>5</xdr:col>
      <xdr:colOff>43541</xdr:colOff>
      <xdr:row>7</xdr:row>
      <xdr:rowOff>737511</xdr:rowOff>
    </xdr:from>
    <xdr:to>
      <xdr:col>5</xdr:col>
      <xdr:colOff>481691</xdr:colOff>
      <xdr:row>7</xdr:row>
      <xdr:rowOff>1004211</xdr:rowOff>
    </xdr:to>
    <xdr:sp macro="" textlink="">
      <xdr:nvSpPr>
        <xdr:cNvPr id="5" name="Oval 27">
          <a:extLst>
            <a:ext uri="{FF2B5EF4-FFF2-40B4-BE49-F238E27FC236}">
              <a16:creationId xmlns:a16="http://schemas.microsoft.com/office/drawing/2014/main" id="{00000000-0008-0000-0700-000005000000}"/>
            </a:ext>
          </a:extLst>
        </xdr:cNvPr>
        <xdr:cNvSpPr>
          <a:spLocks noChangeArrowheads="1"/>
        </xdr:cNvSpPr>
      </xdr:nvSpPr>
      <xdr:spPr bwMode="auto">
        <a:xfrm>
          <a:off x="6547755" y="5227868"/>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F</a:t>
          </a:r>
        </a:p>
      </xdr:txBody>
    </xdr:sp>
    <xdr:clientData/>
  </xdr:twoCellAnchor>
  <xdr:twoCellAnchor>
    <xdr:from>
      <xdr:col>4</xdr:col>
      <xdr:colOff>707572</xdr:colOff>
      <xdr:row>8</xdr:row>
      <xdr:rowOff>63503</xdr:rowOff>
    </xdr:from>
    <xdr:to>
      <xdr:col>4</xdr:col>
      <xdr:colOff>1145723</xdr:colOff>
      <xdr:row>8</xdr:row>
      <xdr:rowOff>330203</xdr:rowOff>
    </xdr:to>
    <xdr:sp macro="" textlink="">
      <xdr:nvSpPr>
        <xdr:cNvPr id="7" name="Oval 27">
          <a:extLst>
            <a:ext uri="{FF2B5EF4-FFF2-40B4-BE49-F238E27FC236}">
              <a16:creationId xmlns:a16="http://schemas.microsoft.com/office/drawing/2014/main" id="{00000000-0008-0000-0700-000007000000}"/>
            </a:ext>
          </a:extLst>
        </xdr:cNvPr>
        <xdr:cNvSpPr>
          <a:spLocks noChangeArrowheads="1"/>
        </xdr:cNvSpPr>
      </xdr:nvSpPr>
      <xdr:spPr bwMode="auto">
        <a:xfrm>
          <a:off x="5674179" y="5724074"/>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J</a:t>
          </a:r>
        </a:p>
      </xdr:txBody>
    </xdr:sp>
    <xdr:clientData/>
  </xdr:twoCellAnchor>
  <xdr:twoCellAnchor>
    <xdr:from>
      <xdr:col>4</xdr:col>
      <xdr:colOff>36285</xdr:colOff>
      <xdr:row>8</xdr:row>
      <xdr:rowOff>77108</xdr:rowOff>
    </xdr:from>
    <xdr:to>
      <xdr:col>4</xdr:col>
      <xdr:colOff>474436</xdr:colOff>
      <xdr:row>8</xdr:row>
      <xdr:rowOff>343808</xdr:rowOff>
    </xdr:to>
    <xdr:sp macro="" textlink="">
      <xdr:nvSpPr>
        <xdr:cNvPr id="9" name="Oval 27">
          <a:extLst>
            <a:ext uri="{FF2B5EF4-FFF2-40B4-BE49-F238E27FC236}">
              <a16:creationId xmlns:a16="http://schemas.microsoft.com/office/drawing/2014/main" id="{00000000-0008-0000-0700-000009000000}"/>
            </a:ext>
          </a:extLst>
        </xdr:cNvPr>
        <xdr:cNvSpPr>
          <a:spLocks noChangeArrowheads="1"/>
        </xdr:cNvSpPr>
      </xdr:nvSpPr>
      <xdr:spPr bwMode="auto">
        <a:xfrm>
          <a:off x="5002892" y="5737679"/>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I</a:t>
          </a:r>
        </a:p>
      </xdr:txBody>
    </xdr:sp>
    <xdr:clientData/>
  </xdr:twoCellAnchor>
  <xdr:twoCellAnchor>
    <xdr:from>
      <xdr:col>5</xdr:col>
      <xdr:colOff>40818</xdr:colOff>
      <xdr:row>6</xdr:row>
      <xdr:rowOff>466990</xdr:rowOff>
    </xdr:from>
    <xdr:to>
      <xdr:col>5</xdr:col>
      <xdr:colOff>478968</xdr:colOff>
      <xdr:row>6</xdr:row>
      <xdr:rowOff>733690</xdr:rowOff>
    </xdr:to>
    <xdr:sp macro="" textlink="">
      <xdr:nvSpPr>
        <xdr:cNvPr id="14" name="Oval 27">
          <a:extLst>
            <a:ext uri="{FF2B5EF4-FFF2-40B4-BE49-F238E27FC236}">
              <a16:creationId xmlns:a16="http://schemas.microsoft.com/office/drawing/2014/main" id="{00000000-0008-0000-0700-00000E000000}"/>
            </a:ext>
          </a:extLst>
        </xdr:cNvPr>
        <xdr:cNvSpPr>
          <a:spLocks noChangeArrowheads="1"/>
        </xdr:cNvSpPr>
      </xdr:nvSpPr>
      <xdr:spPr bwMode="auto">
        <a:xfrm>
          <a:off x="6245675" y="3841561"/>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C</a:t>
          </a:r>
        </a:p>
      </xdr:txBody>
    </xdr:sp>
    <xdr:clientData/>
  </xdr:twoCellAnchor>
  <xdr:twoCellAnchor>
    <xdr:from>
      <xdr:col>5</xdr:col>
      <xdr:colOff>55335</xdr:colOff>
      <xdr:row>7</xdr:row>
      <xdr:rowOff>87091</xdr:rowOff>
    </xdr:from>
    <xdr:to>
      <xdr:col>5</xdr:col>
      <xdr:colOff>493485</xdr:colOff>
      <xdr:row>7</xdr:row>
      <xdr:rowOff>353791</xdr:rowOff>
    </xdr:to>
    <xdr:sp macro="" textlink="">
      <xdr:nvSpPr>
        <xdr:cNvPr id="12" name="Oval 27">
          <a:extLst>
            <a:ext uri="{FF2B5EF4-FFF2-40B4-BE49-F238E27FC236}">
              <a16:creationId xmlns:a16="http://schemas.microsoft.com/office/drawing/2014/main" id="{00000000-0008-0000-0700-00000C000000}"/>
            </a:ext>
          </a:extLst>
        </xdr:cNvPr>
        <xdr:cNvSpPr>
          <a:spLocks noChangeArrowheads="1"/>
        </xdr:cNvSpPr>
      </xdr:nvSpPr>
      <xdr:spPr bwMode="auto">
        <a:xfrm>
          <a:off x="6559549" y="4577448"/>
          <a:ext cx="438150"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G</a:t>
          </a:r>
        </a:p>
      </xdr:txBody>
    </xdr:sp>
    <xdr:clientData/>
  </xdr:twoCellAnchor>
  <xdr:twoCellAnchor>
    <xdr:from>
      <xdr:col>5</xdr:col>
      <xdr:colOff>780142</xdr:colOff>
      <xdr:row>5</xdr:row>
      <xdr:rowOff>104321</xdr:rowOff>
    </xdr:from>
    <xdr:to>
      <xdr:col>5</xdr:col>
      <xdr:colOff>1218291</xdr:colOff>
      <xdr:row>5</xdr:row>
      <xdr:rowOff>371021</xdr:rowOff>
    </xdr:to>
    <xdr:sp macro="" textlink="">
      <xdr:nvSpPr>
        <xdr:cNvPr id="15" name="Oval 30">
          <a:extLst>
            <a:ext uri="{FF2B5EF4-FFF2-40B4-BE49-F238E27FC236}">
              <a16:creationId xmlns:a16="http://schemas.microsoft.com/office/drawing/2014/main" id="{00000000-0008-0000-0700-00000F000000}"/>
            </a:ext>
          </a:extLst>
        </xdr:cNvPr>
        <xdr:cNvSpPr>
          <a:spLocks noChangeArrowheads="1"/>
        </xdr:cNvSpPr>
      </xdr:nvSpPr>
      <xdr:spPr bwMode="auto">
        <a:xfrm>
          <a:off x="7284356" y="2308678"/>
          <a:ext cx="438149" cy="266700"/>
        </a:xfrm>
        <a:prstGeom prst="ellipse">
          <a:avLst/>
        </a:prstGeom>
        <a:solidFill>
          <a:schemeClr val="bg1"/>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B</a:t>
          </a:r>
        </a:p>
      </xdr:txBody>
    </xdr:sp>
    <xdr:clientData/>
  </xdr:twoCellAnchor>
  <xdr:twoCellAnchor>
    <xdr:from>
      <xdr:col>5</xdr:col>
      <xdr:colOff>831848</xdr:colOff>
      <xdr:row>6</xdr:row>
      <xdr:rowOff>809174</xdr:rowOff>
    </xdr:from>
    <xdr:to>
      <xdr:col>5</xdr:col>
      <xdr:colOff>1269999</xdr:colOff>
      <xdr:row>6</xdr:row>
      <xdr:rowOff>1075874</xdr:rowOff>
    </xdr:to>
    <xdr:sp macro="" textlink="">
      <xdr:nvSpPr>
        <xdr:cNvPr id="17" name="Oval 16">
          <a:extLst>
            <a:ext uri="{FF2B5EF4-FFF2-40B4-BE49-F238E27FC236}">
              <a16:creationId xmlns:a16="http://schemas.microsoft.com/office/drawing/2014/main" id="{00000000-0008-0000-0700-000011000000}"/>
            </a:ext>
          </a:extLst>
        </xdr:cNvPr>
        <xdr:cNvSpPr>
          <a:spLocks noChangeArrowheads="1"/>
        </xdr:cNvSpPr>
      </xdr:nvSpPr>
      <xdr:spPr bwMode="auto">
        <a:xfrm>
          <a:off x="7336062" y="4156531"/>
          <a:ext cx="438151" cy="266700"/>
        </a:xfrm>
        <a:prstGeom prst="ellipse">
          <a:avLst/>
        </a:prstGeom>
        <a:solidFill>
          <a:srgbClr val="FFFFFF"/>
        </a:solidFill>
        <a:ln w="19050">
          <a:solidFill>
            <a:srgbClr val="000000"/>
          </a:solidFill>
          <a:round/>
          <a:headEnd/>
          <a:tailEnd/>
        </a:ln>
      </xdr:spPr>
      <xdr:txBody>
        <a:bodyPr vertOverflow="clip" wrap="square" lIns="91440" tIns="45720" rIns="91440" bIns="45720" anchor="ctr" upright="1"/>
        <a:lstStyle/>
        <a:p>
          <a:pPr algn="ctr" rtl="1">
            <a:defRPr sz="1000"/>
          </a:pPr>
          <a:r>
            <a:rPr lang="en-GB" sz="1000" b="1" i="0" strike="noStrike">
              <a:solidFill>
                <a:srgbClr val="000000"/>
              </a:solidFill>
              <a:latin typeface="Arial" pitchFamily="34" charset="0"/>
              <a:cs typeface="Arial" pitchFamily="34" charset="0"/>
            </a:rPr>
            <a:t>H</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971550</xdr:colOff>
      <xdr:row>3</xdr:row>
      <xdr:rowOff>123825</xdr:rowOff>
    </xdr:from>
    <xdr:ext cx="184731" cy="264560"/>
    <xdr:sp macro="" textlink="">
      <xdr:nvSpPr>
        <xdr:cNvPr id="2" name="TextBox 1">
          <a:extLst>
            <a:ext uri="{FF2B5EF4-FFF2-40B4-BE49-F238E27FC236}">
              <a16:creationId xmlns:a16="http://schemas.microsoft.com/office/drawing/2014/main" id="{D0E86A5E-105E-DD48-8B38-0A9961EC5BD1}"/>
            </a:ext>
          </a:extLst>
        </xdr:cNvPr>
        <xdr:cNvSpPr txBox="1"/>
      </xdr:nvSpPr>
      <xdr:spPr>
        <a:xfrm>
          <a:off x="9417050" y="65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40"/>
  <sheetViews>
    <sheetView showGridLines="0" topLeftCell="A12" zoomScaleNormal="100" zoomScaleSheetLayoutView="100" workbookViewId="0">
      <selection activeCell="B13" sqref="B13:D13"/>
    </sheetView>
  </sheetViews>
  <sheetFormatPr defaultColWidth="9.1328125" defaultRowHeight="14.25"/>
  <cols>
    <col min="1" max="1" width="32.86328125" style="16" customWidth="1"/>
    <col min="2" max="2" width="61.1328125" style="16" bestFit="1" customWidth="1"/>
    <col min="3" max="3" width="22.86328125" style="16" customWidth="1"/>
    <col min="4" max="4" width="27" style="16" customWidth="1"/>
    <col min="5" max="16384" width="9.1328125" style="16"/>
  </cols>
  <sheetData>
    <row r="1" spans="1:4">
      <c r="A1" s="17"/>
    </row>
    <row r="5" spans="1:4" ht="6" customHeight="1"/>
    <row r="7" spans="1:4">
      <c r="A7" s="575" t="s">
        <v>0</v>
      </c>
      <c r="B7" s="576"/>
      <c r="C7" s="576"/>
      <c r="D7" s="577"/>
    </row>
    <row r="8" spans="1:4">
      <c r="A8" s="391" t="s">
        <v>1</v>
      </c>
      <c r="B8" s="95" t="s">
        <v>2</v>
      </c>
      <c r="C8" s="98"/>
      <c r="D8" s="96"/>
    </row>
    <row r="9" spans="1:4">
      <c r="A9" s="391" t="s">
        <v>3</v>
      </c>
      <c r="B9" s="95" t="s">
        <v>4</v>
      </c>
      <c r="C9" s="98"/>
      <c r="D9" s="96"/>
    </row>
    <row r="10" spans="1:4">
      <c r="A10" s="391" t="s">
        <v>5</v>
      </c>
      <c r="B10" s="95" t="s">
        <v>6</v>
      </c>
      <c r="C10" s="98"/>
      <c r="D10" s="96"/>
    </row>
    <row r="11" spans="1:4">
      <c r="A11" s="391" t="s">
        <v>7</v>
      </c>
      <c r="B11" s="95" t="s">
        <v>8</v>
      </c>
      <c r="C11" s="98"/>
      <c r="D11" s="96"/>
    </row>
    <row r="12" spans="1:4">
      <c r="A12" s="391" t="s">
        <v>9</v>
      </c>
      <c r="B12" s="99">
        <v>45415</v>
      </c>
      <c r="C12" s="98"/>
      <c r="D12" s="96"/>
    </row>
    <row r="13" spans="1:4">
      <c r="A13" s="391" t="s">
        <v>10</v>
      </c>
      <c r="B13" s="580" t="s">
        <v>4</v>
      </c>
      <c r="C13" s="582"/>
      <c r="D13" s="581"/>
    </row>
    <row r="14" spans="1:4">
      <c r="A14" s="578" t="s">
        <v>11</v>
      </c>
      <c r="B14" s="579"/>
      <c r="C14" s="580" t="s">
        <v>12</v>
      </c>
      <c r="D14" s="581"/>
    </row>
    <row r="16" spans="1:4">
      <c r="A16" s="100" t="s">
        <v>13</v>
      </c>
    </row>
    <row r="17" spans="1:10">
      <c r="A17" s="583" t="s">
        <v>14</v>
      </c>
      <c r="B17" s="584"/>
      <c r="C17" s="584"/>
      <c r="D17" s="584"/>
    </row>
    <row r="18" spans="1:10">
      <c r="A18" s="100" t="s">
        <v>15</v>
      </c>
    </row>
    <row r="19" spans="1:10" ht="46.5" customHeight="1">
      <c r="A19" s="587" t="s">
        <v>16</v>
      </c>
      <c r="B19" s="588"/>
      <c r="C19" s="588"/>
      <c r="D19" s="588"/>
      <c r="J19" s="355"/>
    </row>
    <row r="20" spans="1:10">
      <c r="A20" s="100" t="s">
        <v>17</v>
      </c>
    </row>
    <row r="21" spans="1:10" ht="29.45" customHeight="1">
      <c r="A21" s="585" t="s">
        <v>18</v>
      </c>
      <c r="B21" s="586"/>
      <c r="C21" s="586"/>
      <c r="D21" s="586"/>
    </row>
    <row r="22" spans="1:10">
      <c r="A22" s="100" t="s">
        <v>19</v>
      </c>
    </row>
    <row r="23" spans="1:10">
      <c r="A23" s="583" t="s">
        <v>20</v>
      </c>
      <c r="B23" s="584"/>
      <c r="C23" s="584"/>
      <c r="D23" s="584"/>
    </row>
    <row r="24" spans="1:10">
      <c r="A24" s="100" t="s">
        <v>21</v>
      </c>
    </row>
    <row r="25" spans="1:10" ht="27.75" customHeight="1">
      <c r="A25" s="585" t="s">
        <v>22</v>
      </c>
      <c r="B25" s="586"/>
      <c r="C25" s="586"/>
      <c r="D25" s="586"/>
    </row>
    <row r="26" spans="1:10">
      <c r="A26" s="102" t="s">
        <v>23</v>
      </c>
      <c r="B26" s="101"/>
      <c r="C26" s="101"/>
      <c r="D26" s="101"/>
    </row>
    <row r="27" spans="1:10">
      <c r="A27" s="392" t="s">
        <v>24</v>
      </c>
    </row>
    <row r="28" spans="1:10">
      <c r="A28" s="102" t="s">
        <v>25</v>
      </c>
    </row>
    <row r="29" spans="1:10">
      <c r="A29" s="583" t="s">
        <v>26</v>
      </c>
      <c r="B29" s="584"/>
      <c r="C29" s="584"/>
      <c r="D29" s="584"/>
    </row>
    <row r="30" spans="1:10">
      <c r="A30" s="100" t="s">
        <v>27</v>
      </c>
    </row>
    <row r="31" spans="1:10">
      <c r="A31" s="583" t="s">
        <v>28</v>
      </c>
      <c r="B31" s="584"/>
      <c r="C31" s="584"/>
      <c r="D31" s="584"/>
    </row>
    <row r="32" spans="1:10">
      <c r="A32" s="100" t="s">
        <v>29</v>
      </c>
    </row>
    <row r="33" spans="1:4">
      <c r="A33" s="583" t="s">
        <v>30</v>
      </c>
      <c r="B33" s="584"/>
      <c r="C33" s="584"/>
      <c r="D33" s="584"/>
    </row>
    <row r="34" spans="1:4">
      <c r="A34" s="100" t="s">
        <v>31</v>
      </c>
    </row>
    <row r="35" spans="1:4">
      <c r="A35" s="583" t="s">
        <v>32</v>
      </c>
      <c r="B35" s="584"/>
      <c r="C35" s="584"/>
      <c r="D35" s="584"/>
    </row>
    <row r="36" spans="1:4">
      <c r="A36" s="100" t="s">
        <v>33</v>
      </c>
    </row>
    <row r="37" spans="1:4">
      <c r="A37" s="583" t="s">
        <v>34</v>
      </c>
      <c r="B37" s="584"/>
      <c r="C37" s="584"/>
      <c r="D37" s="584"/>
    </row>
    <row r="38" spans="1:4" ht="7.5" customHeight="1">
      <c r="A38" s="592"/>
      <c r="B38" s="592"/>
      <c r="C38" s="592"/>
      <c r="D38" s="592"/>
    </row>
    <row r="39" spans="1:4" ht="21.75" customHeight="1">
      <c r="A39" s="97" t="s">
        <v>35</v>
      </c>
      <c r="B39" s="93"/>
      <c r="C39" s="93"/>
      <c r="D39" s="94"/>
    </row>
    <row r="40" spans="1:4" ht="168" customHeight="1">
      <c r="A40" s="589" t="s">
        <v>36</v>
      </c>
      <c r="B40" s="590"/>
      <c r="C40" s="590"/>
      <c r="D40" s="591"/>
    </row>
  </sheetData>
  <mergeCells count="16">
    <mergeCell ref="A35:D35"/>
    <mergeCell ref="A37:D37"/>
    <mergeCell ref="A29:D29"/>
    <mergeCell ref="A19:D19"/>
    <mergeCell ref="A40:D40"/>
    <mergeCell ref="A25:D25"/>
    <mergeCell ref="A38:D38"/>
    <mergeCell ref="A31:D31"/>
    <mergeCell ref="A33:D33"/>
    <mergeCell ref="A7:D7"/>
    <mergeCell ref="A14:B14"/>
    <mergeCell ref="C14:D14"/>
    <mergeCell ref="B13:D13"/>
    <mergeCell ref="A23:D23"/>
    <mergeCell ref="A17:D17"/>
    <mergeCell ref="A21:D21"/>
  </mergeCells>
  <printOptions horizontalCentered="1"/>
  <pageMargins left="0.70866141732283472" right="0.70866141732283472" top="0.74803149606299213" bottom="0.74803149606299213" header="0.31496062992125984" footer="0.31496062992125984"/>
  <pageSetup paperSize="9" scale="6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B4077-79F0-A949-8537-44C5A1716756}">
  <sheetPr>
    <tabColor theme="4"/>
    <pageSetUpPr fitToPage="1"/>
  </sheetPr>
  <dimension ref="A1:O27"/>
  <sheetViews>
    <sheetView topLeftCell="A11" workbookViewId="0">
      <selection activeCell="N25" sqref="N25"/>
    </sheetView>
  </sheetViews>
  <sheetFormatPr defaultColWidth="9" defaultRowHeight="14.25"/>
  <cols>
    <col min="1" max="1" width="6.265625" style="403" customWidth="1"/>
    <col min="2" max="2" width="18.73046875" style="403" customWidth="1"/>
    <col min="3" max="3" width="9.73046875" style="403" customWidth="1"/>
    <col min="4" max="4" width="9.1328125" style="403" customWidth="1"/>
    <col min="5" max="5" width="11.1328125" style="403" customWidth="1"/>
    <col min="6" max="6" width="7.1328125" style="403" customWidth="1"/>
    <col min="7" max="7" width="10.73046875" style="403" customWidth="1"/>
    <col min="8" max="8" width="11.73046875" style="403" customWidth="1"/>
    <col min="9" max="9" width="0.86328125" style="403" customWidth="1"/>
    <col min="10" max="11" width="13" style="403" customWidth="1"/>
    <col min="12" max="12" width="12.3984375" style="403" customWidth="1"/>
    <col min="13" max="13" width="10.73046875" style="403" customWidth="1"/>
    <col min="14" max="14" width="10.265625" style="403" customWidth="1"/>
    <col min="15" max="15" width="11.3984375" style="403" customWidth="1"/>
    <col min="16" max="16384" width="9" style="403"/>
  </cols>
  <sheetData>
    <row r="1" spans="1:15" ht="18" customHeight="1">
      <c r="A1" s="364" t="str">
        <f>+'SLC Strategic Risk Register'!A2</f>
        <v>Strategic Risk Register</v>
      </c>
      <c r="D1" s="712" t="s">
        <v>385</v>
      </c>
      <c r="E1" s="712"/>
      <c r="F1" s="712"/>
      <c r="G1" s="712"/>
      <c r="H1" s="404">
        <v>45307</v>
      </c>
      <c r="O1" s="363" t="str">
        <f>+'SLC Strategic Risk Register'!V2</f>
        <v>RSRMG</v>
      </c>
    </row>
    <row r="2" spans="1:15" ht="18" customHeight="1">
      <c r="A2" s="364" t="s">
        <v>517</v>
      </c>
      <c r="D2" s="712" t="s">
        <v>387</v>
      </c>
      <c r="E2" s="712"/>
      <c r="F2" s="712"/>
      <c r="G2" s="712"/>
      <c r="H2" s="404">
        <v>45313</v>
      </c>
      <c r="O2" s="363" t="s">
        <v>518</v>
      </c>
    </row>
    <row r="3" spans="1:15" ht="18" customHeight="1">
      <c r="D3" s="713" t="s">
        <v>389</v>
      </c>
      <c r="E3" s="714"/>
      <c r="F3" s="714"/>
      <c r="G3" s="715"/>
      <c r="H3" s="404"/>
      <c r="O3" s="371" t="s">
        <v>519</v>
      </c>
    </row>
    <row r="5" spans="1:15" ht="57">
      <c r="A5" s="362" t="s">
        <v>520</v>
      </c>
      <c r="B5" s="362" t="s">
        <v>394</v>
      </c>
      <c r="C5" s="362" t="s">
        <v>521</v>
      </c>
      <c r="D5" s="332" t="s">
        <v>395</v>
      </c>
      <c r="E5" s="332" t="s">
        <v>396</v>
      </c>
      <c r="F5" s="332" t="s">
        <v>397</v>
      </c>
      <c r="G5" s="332" t="s">
        <v>398</v>
      </c>
      <c r="H5" s="332" t="s">
        <v>399</v>
      </c>
      <c r="J5" s="362" t="s">
        <v>406</v>
      </c>
      <c r="K5" s="362" t="s">
        <v>407</v>
      </c>
      <c r="L5" s="362" t="s">
        <v>408</v>
      </c>
      <c r="M5" s="362" t="s">
        <v>409</v>
      </c>
      <c r="N5" s="362" t="s">
        <v>399</v>
      </c>
      <c r="O5" s="362" t="s">
        <v>522</v>
      </c>
    </row>
    <row r="6" spans="1:15" ht="57">
      <c r="A6" s="405">
        <v>1</v>
      </c>
      <c r="B6" s="406" t="s">
        <v>414</v>
      </c>
      <c r="C6" s="407">
        <v>3</v>
      </c>
      <c r="D6" s="361">
        <f>+'SLC Strategic Risk Register'!E7</f>
        <v>4</v>
      </c>
      <c r="E6" s="358">
        <f>+'SLC Strategic Risk Register'!F7</f>
        <v>4</v>
      </c>
      <c r="F6" s="360">
        <f>+'SLC Strategic Risk Register'!G7</f>
        <v>16</v>
      </c>
      <c r="G6" s="358">
        <f>+'SLC Strategic Risk Register'!H7</f>
        <v>16</v>
      </c>
      <c r="H6" s="358">
        <f>+'SLC Strategic Risk Register'!I7</f>
        <v>0</v>
      </c>
      <c r="I6" s="408"/>
      <c r="J6" s="409">
        <f>+'SLC Strategic Risk Register'!P7</f>
        <v>4</v>
      </c>
      <c r="K6" s="409">
        <f>+'SLC Strategic Risk Register'!Q7</f>
        <v>4</v>
      </c>
      <c r="L6" s="359">
        <f>+'SLC Strategic Risk Register'!R7</f>
        <v>16</v>
      </c>
      <c r="M6" s="409">
        <f>+'SLC Strategic Risk Register'!S7</f>
        <v>16</v>
      </c>
      <c r="N6" s="380">
        <f>+'SLC Strategic Risk Register'!T7</f>
        <v>0</v>
      </c>
      <c r="O6" s="410" t="s">
        <v>523</v>
      </c>
    </row>
    <row r="7" spans="1:15" ht="57">
      <c r="A7" s="405">
        <v>2</v>
      </c>
      <c r="B7" s="406" t="s">
        <v>421</v>
      </c>
      <c r="C7" s="407">
        <v>3</v>
      </c>
      <c r="D7" s="361">
        <f>+'SLC Strategic Risk Register'!E8</f>
        <v>4</v>
      </c>
      <c r="E7" s="358">
        <f>+'SLC Strategic Risk Register'!F8</f>
        <v>2</v>
      </c>
      <c r="F7" s="360">
        <f>+'SLC Strategic Risk Register'!G8</f>
        <v>8</v>
      </c>
      <c r="G7" s="358">
        <f>+'SLC Strategic Risk Register'!H8</f>
        <v>8</v>
      </c>
      <c r="H7" s="358">
        <f>+'SLC Strategic Risk Register'!I8</f>
        <v>0</v>
      </c>
      <c r="I7" s="408"/>
      <c r="J7" s="409">
        <f>+'SLC Strategic Risk Register'!P8</f>
        <v>3</v>
      </c>
      <c r="K7" s="409">
        <f>+'SLC Strategic Risk Register'!Q8</f>
        <v>4</v>
      </c>
      <c r="L7" s="359">
        <f>+'SLC Strategic Risk Register'!R8</f>
        <v>12</v>
      </c>
      <c r="M7" s="409">
        <f>+'SLC Strategic Risk Register'!S8</f>
        <v>9</v>
      </c>
      <c r="N7" s="380">
        <f>+'SLC Strategic Risk Register'!T8</f>
        <v>3</v>
      </c>
      <c r="O7" s="410" t="s">
        <v>523</v>
      </c>
    </row>
    <row r="8" spans="1:15" ht="71.25">
      <c r="A8" s="405">
        <v>3</v>
      </c>
      <c r="B8" s="406" t="s">
        <v>428</v>
      </c>
      <c r="C8" s="407" t="s">
        <v>524</v>
      </c>
      <c r="D8" s="361">
        <f>+'SLC Strategic Risk Register'!E9</f>
        <v>4</v>
      </c>
      <c r="E8" s="358">
        <f>+'SLC Strategic Risk Register'!F9</f>
        <v>3</v>
      </c>
      <c r="F8" s="360">
        <f>+'SLC Strategic Risk Register'!G9</f>
        <v>12</v>
      </c>
      <c r="G8" s="358">
        <f>+'SLC Strategic Risk Register'!H9</f>
        <v>12</v>
      </c>
      <c r="H8" s="358">
        <f>+'SLC Strategic Risk Register'!I9</f>
        <v>0</v>
      </c>
      <c r="I8" s="408"/>
      <c r="J8" s="409">
        <f>+'SLC Strategic Risk Register'!P9</f>
        <v>3</v>
      </c>
      <c r="K8" s="409">
        <f>+'SLC Strategic Risk Register'!Q9</f>
        <v>2</v>
      </c>
      <c r="L8" s="359">
        <f>+'SLC Strategic Risk Register'!R9</f>
        <v>6</v>
      </c>
      <c r="M8" s="409">
        <f>+'SLC Strategic Risk Register'!S9</f>
        <v>3</v>
      </c>
      <c r="N8" s="380">
        <f>+'SLC Strategic Risk Register'!T9</f>
        <v>3</v>
      </c>
      <c r="O8" s="410" t="s">
        <v>525</v>
      </c>
    </row>
    <row r="9" spans="1:15" ht="66" customHeight="1">
      <c r="A9" s="405">
        <v>4</v>
      </c>
      <c r="B9" s="406" t="s">
        <v>435</v>
      </c>
      <c r="C9" s="407" t="s">
        <v>526</v>
      </c>
      <c r="D9" s="361">
        <f>+'SLC Strategic Risk Register'!E10</f>
        <v>2</v>
      </c>
      <c r="E9" s="358">
        <f>+'SLC Strategic Risk Register'!F10</f>
        <v>3</v>
      </c>
      <c r="F9" s="360">
        <f>+'SLC Strategic Risk Register'!G10</f>
        <v>6</v>
      </c>
      <c r="G9" s="358">
        <f>+'SLC Strategic Risk Register'!H10</f>
        <v>6</v>
      </c>
      <c r="H9" s="358">
        <f>+'SLC Strategic Risk Register'!I10</f>
        <v>0</v>
      </c>
      <c r="I9" s="408"/>
      <c r="J9" s="409">
        <f>+'SLC Strategic Risk Register'!P10</f>
        <v>2</v>
      </c>
      <c r="K9" s="409">
        <f>+'SLC Strategic Risk Register'!Q10</f>
        <v>2</v>
      </c>
      <c r="L9" s="359">
        <f>+'SLC Strategic Risk Register'!R10</f>
        <v>4</v>
      </c>
      <c r="M9" s="409">
        <f>+'SLC Strategic Risk Register'!S10</f>
        <v>4</v>
      </c>
      <c r="N9" s="380">
        <f>+'SLC Strategic Risk Register'!T10</f>
        <v>0</v>
      </c>
      <c r="O9" s="410" t="s">
        <v>527</v>
      </c>
    </row>
    <row r="10" spans="1:15" ht="79.5" customHeight="1">
      <c r="A10" s="405">
        <v>5</v>
      </c>
      <c r="B10" s="406" t="s">
        <v>442</v>
      </c>
      <c r="C10" s="407" t="s">
        <v>524</v>
      </c>
      <c r="D10" s="361">
        <f>+'SLC Strategic Risk Register'!E11</f>
        <v>4</v>
      </c>
      <c r="E10" s="358">
        <f>+'SLC Strategic Risk Register'!F11</f>
        <v>2</v>
      </c>
      <c r="F10" s="360">
        <f>+'SLC Strategic Risk Register'!G11</f>
        <v>8</v>
      </c>
      <c r="G10" s="358">
        <f>+'SLC Strategic Risk Register'!H11</f>
        <v>8</v>
      </c>
      <c r="H10" s="358">
        <f>+'SLC Strategic Risk Register'!I11</f>
        <v>0</v>
      </c>
      <c r="I10" s="408"/>
      <c r="J10" s="409">
        <f>+'SLC Strategic Risk Register'!P11</f>
        <v>3</v>
      </c>
      <c r="K10" s="409">
        <f>+'SLC Strategic Risk Register'!Q11</f>
        <v>4</v>
      </c>
      <c r="L10" s="359">
        <f>+'SLC Strategic Risk Register'!R11</f>
        <v>12</v>
      </c>
      <c r="M10" s="409">
        <f>+'SLC Strategic Risk Register'!S11</f>
        <v>9</v>
      </c>
      <c r="N10" s="380">
        <f>+'SLC Strategic Risk Register'!T11</f>
        <v>3</v>
      </c>
      <c r="O10" s="410" t="s">
        <v>523</v>
      </c>
    </row>
    <row r="11" spans="1:15" ht="85.5">
      <c r="A11" s="405">
        <v>6</v>
      </c>
      <c r="B11" s="406" t="s">
        <v>449</v>
      </c>
      <c r="C11" s="407">
        <v>2</v>
      </c>
      <c r="D11" s="361">
        <f>+'SLC Strategic Risk Register'!E12</f>
        <v>3</v>
      </c>
      <c r="E11" s="358">
        <f>+'SLC Strategic Risk Register'!F12</f>
        <v>3</v>
      </c>
      <c r="F11" s="360">
        <f>+'SLC Strategic Risk Register'!G12</f>
        <v>9</v>
      </c>
      <c r="G11" s="358">
        <f>+'SLC Strategic Risk Register'!H12</f>
        <v>9</v>
      </c>
      <c r="H11" s="358">
        <f>+'SLC Strategic Risk Register'!I12</f>
        <v>0</v>
      </c>
      <c r="I11" s="408"/>
      <c r="J11" s="409">
        <f>+'SLC Strategic Risk Register'!P12</f>
        <v>3</v>
      </c>
      <c r="K11" s="409">
        <f>+'SLC Strategic Risk Register'!Q12</f>
        <v>2</v>
      </c>
      <c r="L11" s="359">
        <f>+'SLC Strategic Risk Register'!R12</f>
        <v>6</v>
      </c>
      <c r="M11" s="409">
        <f>+'SLC Strategic Risk Register'!S12</f>
        <v>6</v>
      </c>
      <c r="N11" s="380">
        <f>+'SLC Strategic Risk Register'!T12</f>
        <v>0</v>
      </c>
      <c r="O11" s="410" t="s">
        <v>528</v>
      </c>
    </row>
    <row r="12" spans="1:15" ht="57">
      <c r="A12" s="405">
        <v>7</v>
      </c>
      <c r="B12" s="406" t="s">
        <v>456</v>
      </c>
      <c r="C12" s="407">
        <v>3</v>
      </c>
      <c r="D12" s="361">
        <f>+'SLC Strategic Risk Register'!E13</f>
        <v>4</v>
      </c>
      <c r="E12" s="358">
        <f>+'SLC Strategic Risk Register'!F13</f>
        <v>2</v>
      </c>
      <c r="F12" s="360">
        <f>+'SLC Strategic Risk Register'!G13</f>
        <v>8</v>
      </c>
      <c r="G12" s="358">
        <f>+'SLC Strategic Risk Register'!H13</f>
        <v>8</v>
      </c>
      <c r="H12" s="358">
        <f>+'SLC Strategic Risk Register'!I13</f>
        <v>0</v>
      </c>
      <c r="I12" s="408"/>
      <c r="J12" s="409">
        <f>+'SLC Strategic Risk Register'!P13</f>
        <v>3</v>
      </c>
      <c r="K12" s="409">
        <f>+'SLC Strategic Risk Register'!Q13</f>
        <v>2</v>
      </c>
      <c r="L12" s="359">
        <f>+'SLC Strategic Risk Register'!R13</f>
        <v>6</v>
      </c>
      <c r="M12" s="409">
        <f>+'SLC Strategic Risk Register'!S13</f>
        <v>6</v>
      </c>
      <c r="N12" s="380">
        <f>+'SLC Strategic Risk Register'!T13</f>
        <v>0</v>
      </c>
      <c r="O12" s="410" t="s">
        <v>527</v>
      </c>
    </row>
    <row r="13" spans="1:15" ht="71.25">
      <c r="A13" s="405">
        <v>8</v>
      </c>
      <c r="B13" s="406" t="s">
        <v>461</v>
      </c>
      <c r="C13" s="407" t="s">
        <v>526</v>
      </c>
      <c r="D13" s="361">
        <f>+'SLC Strategic Risk Register'!E14</f>
        <v>3</v>
      </c>
      <c r="E13" s="358">
        <f>+'SLC Strategic Risk Register'!F14</f>
        <v>2</v>
      </c>
      <c r="F13" s="360">
        <f>+'SLC Strategic Risk Register'!G14</f>
        <v>6</v>
      </c>
      <c r="G13" s="358">
        <f>+'SLC Strategic Risk Register'!H14</f>
        <v>6</v>
      </c>
      <c r="H13" s="358">
        <f>+'SLC Strategic Risk Register'!I14</f>
        <v>0</v>
      </c>
      <c r="I13" s="408"/>
      <c r="J13" s="409">
        <f>+'SLC Strategic Risk Register'!P14</f>
        <v>3</v>
      </c>
      <c r="K13" s="409">
        <f>+'SLC Strategic Risk Register'!Q14</f>
        <v>1</v>
      </c>
      <c r="L13" s="359">
        <f>+'SLC Strategic Risk Register'!R14</f>
        <v>3</v>
      </c>
      <c r="M13" s="409">
        <f>+'SLC Strategic Risk Register'!S14</f>
        <v>3</v>
      </c>
      <c r="N13" s="380">
        <f>+'SLC Strategic Risk Register'!T14</f>
        <v>0</v>
      </c>
      <c r="O13" s="410" t="s">
        <v>527</v>
      </c>
    </row>
    <row r="14" spans="1:15" ht="70.5" customHeight="1">
      <c r="A14" s="405">
        <v>9</v>
      </c>
      <c r="B14" s="401" t="s">
        <v>466</v>
      </c>
      <c r="C14" s="407" t="s">
        <v>529</v>
      </c>
      <c r="D14" s="361">
        <f>+'SLC Strategic Risk Register'!E15</f>
        <v>4</v>
      </c>
      <c r="E14" s="358">
        <f>+'SLC Strategic Risk Register'!F15</f>
        <v>2</v>
      </c>
      <c r="F14" s="360">
        <f>+'SLC Strategic Risk Register'!G15</f>
        <v>8</v>
      </c>
      <c r="G14" s="358">
        <f>+'SLC Strategic Risk Register'!H15</f>
        <v>8</v>
      </c>
      <c r="H14" s="358">
        <f>+'SLC Strategic Risk Register'!I15</f>
        <v>0</v>
      </c>
      <c r="I14" s="408"/>
      <c r="J14" s="409">
        <f>+'SLC Strategic Risk Register'!P15</f>
        <v>2</v>
      </c>
      <c r="K14" s="409">
        <f>+'SLC Strategic Risk Register'!Q15</f>
        <v>2</v>
      </c>
      <c r="L14" s="359">
        <f>+'SLC Strategic Risk Register'!R15</f>
        <v>4</v>
      </c>
      <c r="M14" s="409">
        <f>+'SLC Strategic Risk Register'!S15</f>
        <v>4</v>
      </c>
      <c r="N14" s="380">
        <f>+'SLC Strategic Risk Register'!T15</f>
        <v>0</v>
      </c>
      <c r="O14" s="410" t="s">
        <v>525</v>
      </c>
    </row>
    <row r="15" spans="1:15" ht="57">
      <c r="A15" s="405">
        <v>10</v>
      </c>
      <c r="B15" s="406" t="s">
        <v>472</v>
      </c>
      <c r="C15" s="407" t="s">
        <v>529</v>
      </c>
      <c r="D15" s="361">
        <f>+'SLC Strategic Risk Register'!E16</f>
        <v>4</v>
      </c>
      <c r="E15" s="358">
        <f>+'SLC Strategic Risk Register'!F16</f>
        <v>2</v>
      </c>
      <c r="F15" s="360">
        <f>+'SLC Strategic Risk Register'!G16</f>
        <v>8</v>
      </c>
      <c r="G15" s="358">
        <f>+'SLC Strategic Risk Register'!H16</f>
        <v>8</v>
      </c>
      <c r="H15" s="358">
        <f>+'SLC Strategic Risk Register'!I16</f>
        <v>0</v>
      </c>
      <c r="I15" s="408"/>
      <c r="J15" s="409">
        <f>+'SLC Strategic Risk Register'!P16</f>
        <v>3</v>
      </c>
      <c r="K15" s="409">
        <f>+'SLC Strategic Risk Register'!Q16</f>
        <v>1</v>
      </c>
      <c r="L15" s="359">
        <f>+'SLC Strategic Risk Register'!R16</f>
        <v>3</v>
      </c>
      <c r="M15" s="409">
        <f>+'SLC Strategic Risk Register'!S16</f>
        <v>6</v>
      </c>
      <c r="N15" s="380">
        <f>+'SLC Strategic Risk Register'!T16</f>
        <v>-3</v>
      </c>
      <c r="O15" s="410" t="s">
        <v>477</v>
      </c>
    </row>
    <row r="16" spans="1:15" ht="57">
      <c r="A16" s="405">
        <v>11</v>
      </c>
      <c r="B16" s="406" t="s">
        <v>479</v>
      </c>
      <c r="C16" s="407" t="s">
        <v>530</v>
      </c>
      <c r="D16" s="361">
        <f>+'SLC Strategic Risk Register'!E17</f>
        <v>3</v>
      </c>
      <c r="E16" s="358">
        <f>+'SLC Strategic Risk Register'!F17</f>
        <v>3</v>
      </c>
      <c r="F16" s="360">
        <f>+'SLC Strategic Risk Register'!G17</f>
        <v>9</v>
      </c>
      <c r="G16" s="358">
        <f>+'SLC Strategic Risk Register'!H17</f>
        <v>9</v>
      </c>
      <c r="H16" s="358">
        <f>+'SLC Strategic Risk Register'!I17</f>
        <v>0</v>
      </c>
      <c r="I16" s="408"/>
      <c r="J16" s="409">
        <f>+'SLC Strategic Risk Register'!P17</f>
        <v>3</v>
      </c>
      <c r="K16" s="409">
        <f>+'SLC Strategic Risk Register'!Q17</f>
        <v>1</v>
      </c>
      <c r="L16" s="359">
        <f>+'SLC Strategic Risk Register'!R17</f>
        <v>3</v>
      </c>
      <c r="M16" s="409">
        <f>+'SLC Strategic Risk Register'!S17</f>
        <v>6</v>
      </c>
      <c r="N16" s="380">
        <f>+'SLC Strategic Risk Register'!T17</f>
        <v>-3</v>
      </c>
      <c r="O16" s="410" t="s">
        <v>525</v>
      </c>
    </row>
    <row r="17" spans="1:15" ht="85.5">
      <c r="A17" s="405">
        <v>12</v>
      </c>
      <c r="B17" s="406" t="s">
        <v>486</v>
      </c>
      <c r="C17" s="407" t="s">
        <v>529</v>
      </c>
      <c r="D17" s="361">
        <f>+'SLC Strategic Risk Register'!E18</f>
        <v>4</v>
      </c>
      <c r="E17" s="358">
        <f>+'SLC Strategic Risk Register'!F18</f>
        <v>2</v>
      </c>
      <c r="F17" s="360">
        <f>+'SLC Strategic Risk Register'!G18</f>
        <v>8</v>
      </c>
      <c r="G17" s="358">
        <f>+'SLC Strategic Risk Register'!H18</f>
        <v>8</v>
      </c>
      <c r="H17" s="358">
        <f>+'SLC Strategic Risk Register'!I18</f>
        <v>0</v>
      </c>
      <c r="I17" s="408"/>
      <c r="J17" s="409">
        <f>+'SLC Strategic Risk Register'!P18</f>
        <v>3</v>
      </c>
      <c r="K17" s="409">
        <f>+'SLC Strategic Risk Register'!Q18</f>
        <v>4</v>
      </c>
      <c r="L17" s="359">
        <f>+'SLC Strategic Risk Register'!R18</f>
        <v>12</v>
      </c>
      <c r="M17" s="409">
        <f>+'SLC Strategic Risk Register'!S18</f>
        <v>9</v>
      </c>
      <c r="N17" s="380">
        <f>+'SLC Strategic Risk Register'!T18</f>
        <v>3</v>
      </c>
      <c r="O17" s="410" t="s">
        <v>525</v>
      </c>
    </row>
    <row r="18" spans="1:15" ht="57">
      <c r="A18" s="405">
        <v>13</v>
      </c>
      <c r="B18" s="406" t="s">
        <v>492</v>
      </c>
      <c r="C18" s="407" t="s">
        <v>526</v>
      </c>
      <c r="D18" s="361">
        <f>+'SLC Strategic Risk Register'!E19</f>
        <v>4</v>
      </c>
      <c r="E18" s="358">
        <f>+'SLC Strategic Risk Register'!F19</f>
        <v>2</v>
      </c>
      <c r="F18" s="360">
        <f>+'SLC Strategic Risk Register'!G19</f>
        <v>8</v>
      </c>
      <c r="G18" s="358">
        <f>+'SLC Strategic Risk Register'!H19</f>
        <v>8</v>
      </c>
      <c r="H18" s="358">
        <f>+'SLC Strategic Risk Register'!I19</f>
        <v>0</v>
      </c>
      <c r="I18" s="408"/>
      <c r="J18" s="409">
        <f>+'SLC Strategic Risk Register'!P19</f>
        <v>3</v>
      </c>
      <c r="K18" s="409">
        <f>+'SLC Strategic Risk Register'!Q19</f>
        <v>2</v>
      </c>
      <c r="L18" s="359">
        <f>+'SLC Strategic Risk Register'!R19</f>
        <v>6</v>
      </c>
      <c r="M18" s="409">
        <f>+'SLC Strategic Risk Register'!S19</f>
        <v>6</v>
      </c>
      <c r="N18" s="380">
        <f>+'SLC Strategic Risk Register'!T19</f>
        <v>0</v>
      </c>
      <c r="O18" s="410" t="s">
        <v>531</v>
      </c>
    </row>
    <row r="19" spans="1:15" ht="42.75">
      <c r="A19" s="405">
        <v>14</v>
      </c>
      <c r="B19" s="401" t="s">
        <v>503</v>
      </c>
      <c r="C19" s="411">
        <v>3</v>
      </c>
      <c r="D19" s="361">
        <f>+'SLC Strategic Risk Register'!E20</f>
        <v>4</v>
      </c>
      <c r="E19" s="361">
        <f>+'SLC Strategic Risk Register'!F20</f>
        <v>4</v>
      </c>
      <c r="F19" s="360">
        <f>+'SLC Strategic Risk Register'!G20</f>
        <v>16</v>
      </c>
      <c r="G19" s="361">
        <f>+'SLC Strategic Risk Register'!H20</f>
        <v>16</v>
      </c>
      <c r="H19" s="358">
        <f>+'SLC Strategic Risk Register'!I20</f>
        <v>0</v>
      </c>
      <c r="I19" s="408"/>
      <c r="J19" s="409">
        <f>+'SLC Strategic Risk Register'!P20</f>
        <v>3</v>
      </c>
      <c r="K19" s="409">
        <f>+'SLC Strategic Risk Register'!Q20</f>
        <v>4</v>
      </c>
      <c r="L19" s="359">
        <f>+'SLC Strategic Risk Register'!R20</f>
        <v>12</v>
      </c>
      <c r="M19" s="409">
        <f>+'SLC Strategic Risk Register'!S20</f>
        <v>12</v>
      </c>
      <c r="N19" s="380">
        <f>+'SLC Strategic Risk Register'!T20</f>
        <v>0</v>
      </c>
      <c r="O19" s="410" t="s">
        <v>497</v>
      </c>
    </row>
    <row r="20" spans="1:15" ht="57">
      <c r="A20" s="405">
        <v>15</v>
      </c>
      <c r="B20" s="401" t="s">
        <v>509</v>
      </c>
      <c r="C20" s="411">
        <v>3</v>
      </c>
      <c r="D20" s="361">
        <f>+'SLC Strategic Risk Register'!E21</f>
        <v>3</v>
      </c>
      <c r="E20" s="361">
        <f>+'SLC Strategic Risk Register'!F21</f>
        <v>3</v>
      </c>
      <c r="F20" s="360">
        <f>+'SLC Strategic Risk Register'!G21</f>
        <v>9</v>
      </c>
      <c r="G20" s="361">
        <f>+'SLC Strategic Risk Register'!H21</f>
        <v>9</v>
      </c>
      <c r="H20" s="358">
        <f>+'SLC Strategic Risk Register'!I21</f>
        <v>0</v>
      </c>
      <c r="I20" s="408"/>
      <c r="J20" s="409">
        <f>+'SLC Strategic Risk Register'!P21</f>
        <v>3</v>
      </c>
      <c r="K20" s="409">
        <f>+'SLC Strategic Risk Register'!Q21</f>
        <v>3</v>
      </c>
      <c r="L20" s="359">
        <f>+'SLC Strategic Risk Register'!R21</f>
        <v>9</v>
      </c>
      <c r="M20" s="409">
        <f>+'SLC Strategic Risk Register'!S21</f>
        <v>6</v>
      </c>
      <c r="N20" s="380">
        <f>+'SLC Strategic Risk Register'!T21</f>
        <v>3</v>
      </c>
      <c r="O20" s="410" t="s">
        <v>523</v>
      </c>
    </row>
    <row r="21" spans="1:15" ht="14.65" thickBot="1">
      <c r="D21" s="310"/>
      <c r="E21" s="310"/>
      <c r="F21" s="310"/>
      <c r="G21" s="310"/>
      <c r="H21" s="310"/>
    </row>
    <row r="22" spans="1:15" ht="14.65" thickBot="1">
      <c r="A22" s="716" t="s">
        <v>532</v>
      </c>
      <c r="B22" s="717"/>
      <c r="C22" s="412"/>
      <c r="G22" s="310"/>
      <c r="J22" s="316" t="s">
        <v>513</v>
      </c>
      <c r="K22" s="357" t="s">
        <v>251</v>
      </c>
      <c r="L22" s="314" t="s">
        <v>514</v>
      </c>
    </row>
    <row r="23" spans="1:15">
      <c r="A23" s="369">
        <v>1</v>
      </c>
      <c r="B23" s="379" t="s">
        <v>533</v>
      </c>
      <c r="C23" s="368"/>
      <c r="G23" s="310"/>
      <c r="H23" s="310"/>
      <c r="J23" s="310"/>
      <c r="K23" s="310" t="s">
        <v>252</v>
      </c>
      <c r="L23" s="313" t="s">
        <v>515</v>
      </c>
    </row>
    <row r="24" spans="1:15">
      <c r="A24" s="369">
        <v>2</v>
      </c>
      <c r="B24" s="379" t="s">
        <v>534</v>
      </c>
      <c r="C24" s="368"/>
      <c r="G24" s="310"/>
      <c r="H24" s="310"/>
      <c r="J24" s="310"/>
      <c r="K24" s="310" t="s">
        <v>253</v>
      </c>
      <c r="L24" s="311" t="s">
        <v>516</v>
      </c>
    </row>
    <row r="25" spans="1:15">
      <c r="A25" s="369">
        <v>3</v>
      </c>
      <c r="B25" s="368" t="s">
        <v>535</v>
      </c>
      <c r="C25" s="368"/>
    </row>
    <row r="27" spans="1:15">
      <c r="D27" s="310"/>
      <c r="E27" s="310"/>
      <c r="F27" s="310"/>
      <c r="G27" s="310"/>
      <c r="H27" s="310"/>
    </row>
  </sheetData>
  <mergeCells count="4">
    <mergeCell ref="D1:G1"/>
    <mergeCell ref="D2:G2"/>
    <mergeCell ref="D3:G3"/>
    <mergeCell ref="A22:B22"/>
  </mergeCells>
  <conditionalFormatting sqref="F6:F20">
    <cfRule type="cellIs" dxfId="105" priority="6" operator="between">
      <formula>12</formula>
      <formula>16</formula>
    </cfRule>
    <cfRule type="cellIs" dxfId="104" priority="7" operator="between">
      <formula>5</formula>
      <formula>11</formula>
    </cfRule>
    <cfRule type="cellIs" dxfId="103" priority="8" operator="between">
      <formula>0</formula>
      <formula>4</formula>
    </cfRule>
  </conditionalFormatting>
  <conditionalFormatting sqref="L6:L20">
    <cfRule type="cellIs" dxfId="102" priority="2" operator="between">
      <formula>12</formula>
      <formula>16</formula>
    </cfRule>
    <cfRule type="cellIs" dxfId="101" priority="3" operator="between">
      <formula>5</formula>
      <formula>11</formula>
    </cfRule>
    <cfRule type="cellIs" dxfId="100" priority="4" operator="between">
      <formula>0</formula>
      <formula>4</formula>
    </cfRule>
  </conditionalFormatting>
  <printOptions gridLines="1"/>
  <pageMargins left="0.25" right="0.25"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iconSet" priority="5" id="{B566E31B-147C-D647-A531-A6395E19273A}">
            <x14:iconSet iconSet="3Arrows" custom="1">
              <x14:cfvo type="percent">
                <xm:f>0</xm:f>
              </x14:cfvo>
              <x14:cfvo type="num">
                <xm:f>0</xm:f>
              </x14:cfvo>
              <x14:cfvo type="num" gte="0">
                <xm:f>0</xm:f>
              </x14:cfvo>
              <x14:cfIcon iconSet="3Arrows" iconId="2"/>
              <x14:cfIcon iconSet="3Arrows" iconId="1"/>
              <x14:cfIcon iconSet="3Arrows" iconId="0"/>
            </x14:iconSet>
          </x14:cfRule>
          <xm:sqref>H6:H20</xm:sqref>
        </x14:conditionalFormatting>
        <x14:conditionalFormatting xmlns:xm="http://schemas.microsoft.com/office/excel/2006/main">
          <x14:cfRule type="iconSet" priority="1" id="{302708A4-D423-D44E-9643-55ECA03572CC}">
            <x14:iconSet iconSet="3Arrows" custom="1">
              <x14:cfvo type="percent">
                <xm:f>0</xm:f>
              </x14:cfvo>
              <x14:cfvo type="num">
                <xm:f>0</xm:f>
              </x14:cfvo>
              <x14:cfvo type="num" gte="0">
                <xm:f>0</xm:f>
              </x14:cfvo>
              <x14:cfIcon iconSet="3Arrows" iconId="2"/>
              <x14:cfIcon iconSet="3Arrows" iconId="1"/>
              <x14:cfIcon iconSet="3Arrows" iconId="0"/>
            </x14:iconSet>
          </x14:cfRule>
          <xm:sqref>N6:N20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EF76C-3EEC-6F4D-9061-164913E56321}">
  <sheetPr>
    <tabColor theme="4"/>
    <pageSetUpPr fitToPage="1"/>
  </sheetPr>
  <dimension ref="A1:S29"/>
  <sheetViews>
    <sheetView topLeftCell="D1" workbookViewId="0">
      <selection activeCell="R22" sqref="R22"/>
    </sheetView>
  </sheetViews>
  <sheetFormatPr defaultColWidth="8.86328125" defaultRowHeight="13.5"/>
  <cols>
    <col min="1" max="1" width="11.73046875" style="307" customWidth="1"/>
    <col min="2" max="2" width="8.86328125" style="307"/>
    <col min="3" max="3" width="62.3984375" style="307" customWidth="1"/>
    <col min="4" max="4" width="3.1328125" style="307" customWidth="1"/>
    <col min="5" max="16384" width="8.86328125" style="307"/>
  </cols>
  <sheetData>
    <row r="1" spans="1:19" ht="13.9">
      <c r="A1" s="347" t="s">
        <v>536</v>
      </c>
    </row>
    <row r="3" spans="1:19">
      <c r="A3" s="346"/>
      <c r="B3" s="307" t="s">
        <v>537</v>
      </c>
    </row>
    <row r="5" spans="1:19" ht="17.850000000000001" customHeight="1" thickBot="1">
      <c r="A5" s="307" t="s">
        <v>538</v>
      </c>
      <c r="E5" s="718" t="s">
        <v>539</v>
      </c>
      <c r="F5" s="719"/>
      <c r="G5" s="719"/>
      <c r="H5" s="719"/>
      <c r="I5" s="719"/>
      <c r="J5" s="719"/>
      <c r="K5" s="719"/>
      <c r="L5" s="719"/>
      <c r="M5" s="719"/>
      <c r="N5" s="719"/>
      <c r="O5" s="719"/>
      <c r="P5" s="719"/>
      <c r="Q5" s="719"/>
      <c r="R5" s="719"/>
      <c r="S5" s="720"/>
    </row>
    <row r="6" spans="1:19" ht="13.9">
      <c r="A6" s="341"/>
      <c r="B6" s="341"/>
      <c r="C6" s="341"/>
      <c r="D6" s="341"/>
      <c r="E6" s="345">
        <v>1</v>
      </c>
      <c r="F6" s="344">
        <v>2</v>
      </c>
      <c r="G6" s="344">
        <v>3</v>
      </c>
      <c r="H6" s="344">
        <v>4</v>
      </c>
      <c r="I6" s="344">
        <v>5</v>
      </c>
      <c r="J6" s="344">
        <v>6</v>
      </c>
      <c r="K6" s="344">
        <v>7</v>
      </c>
      <c r="L6" s="344">
        <v>8</v>
      </c>
      <c r="M6" s="344">
        <v>9</v>
      </c>
      <c r="N6" s="344">
        <v>10</v>
      </c>
      <c r="O6" s="344">
        <v>11</v>
      </c>
      <c r="P6" s="344">
        <v>12</v>
      </c>
      <c r="Q6" s="344">
        <v>13</v>
      </c>
      <c r="R6" s="344">
        <v>14</v>
      </c>
      <c r="S6" s="344">
        <v>15</v>
      </c>
    </row>
    <row r="7" spans="1:19" ht="13.9">
      <c r="A7" s="343" t="s">
        <v>540</v>
      </c>
      <c r="B7" s="341"/>
      <c r="C7" s="341"/>
      <c r="D7" s="341"/>
      <c r="E7" s="342" t="s">
        <v>541</v>
      </c>
      <c r="F7" s="339" t="s">
        <v>541</v>
      </c>
      <c r="G7" s="339" t="s">
        <v>541</v>
      </c>
      <c r="H7" s="339" t="s">
        <v>541</v>
      </c>
      <c r="I7" s="339" t="s">
        <v>541</v>
      </c>
      <c r="J7" s="339" t="s">
        <v>541</v>
      </c>
      <c r="K7" s="339" t="s">
        <v>541</v>
      </c>
      <c r="L7" s="339" t="s">
        <v>541</v>
      </c>
      <c r="M7" s="339" t="s">
        <v>541</v>
      </c>
      <c r="N7" s="339" t="s">
        <v>541</v>
      </c>
      <c r="O7" s="339" t="s">
        <v>541</v>
      </c>
      <c r="P7" s="339" t="s">
        <v>541</v>
      </c>
      <c r="Q7" s="339" t="s">
        <v>541</v>
      </c>
      <c r="R7" s="339" t="s">
        <v>541</v>
      </c>
      <c r="S7" s="339" t="s">
        <v>541</v>
      </c>
    </row>
    <row r="8" spans="1:19">
      <c r="B8" s="341">
        <v>1.1000000000000001</v>
      </c>
      <c r="C8" s="341" t="s">
        <v>542</v>
      </c>
      <c r="E8" s="342" t="s">
        <v>541</v>
      </c>
      <c r="F8" s="339" t="s">
        <v>541</v>
      </c>
      <c r="G8" s="339" t="s">
        <v>541</v>
      </c>
      <c r="H8" s="339" t="s">
        <v>541</v>
      </c>
      <c r="I8" s="339" t="s">
        <v>541</v>
      </c>
      <c r="J8" s="338" t="s">
        <v>541</v>
      </c>
      <c r="K8" s="339" t="s">
        <v>541</v>
      </c>
      <c r="L8" s="339" t="s">
        <v>541</v>
      </c>
      <c r="M8" s="338" t="s">
        <v>541</v>
      </c>
      <c r="N8" s="339" t="s">
        <v>541</v>
      </c>
      <c r="O8" s="339" t="s">
        <v>541</v>
      </c>
      <c r="P8" s="338" t="s">
        <v>541</v>
      </c>
      <c r="Q8" s="339" t="s">
        <v>541</v>
      </c>
      <c r="R8" s="339" t="s">
        <v>541</v>
      </c>
      <c r="S8" s="339" t="s">
        <v>541</v>
      </c>
    </row>
    <row r="9" spans="1:19">
      <c r="A9" s="341"/>
      <c r="B9" s="341">
        <v>1.2</v>
      </c>
      <c r="C9" s="341" t="s">
        <v>543</v>
      </c>
      <c r="E9" s="342" t="s">
        <v>541</v>
      </c>
      <c r="F9" s="339" t="s">
        <v>541</v>
      </c>
      <c r="G9" s="339" t="s">
        <v>541</v>
      </c>
      <c r="H9" s="339" t="s">
        <v>541</v>
      </c>
      <c r="I9" s="339" t="s">
        <v>541</v>
      </c>
      <c r="J9" s="338" t="s">
        <v>541</v>
      </c>
      <c r="K9" s="339" t="s">
        <v>541</v>
      </c>
      <c r="L9" s="339" t="s">
        <v>541</v>
      </c>
      <c r="M9" s="338" t="s">
        <v>541</v>
      </c>
      <c r="N9" s="339" t="s">
        <v>541</v>
      </c>
      <c r="O9" s="339" t="s">
        <v>541</v>
      </c>
      <c r="P9" s="338" t="s">
        <v>541</v>
      </c>
      <c r="Q9" s="339" t="s">
        <v>541</v>
      </c>
      <c r="R9" s="339" t="s">
        <v>541</v>
      </c>
      <c r="S9" s="339" t="s">
        <v>541</v>
      </c>
    </row>
    <row r="10" spans="1:19">
      <c r="A10" s="341"/>
      <c r="B10" s="341">
        <v>1.3</v>
      </c>
      <c r="C10" s="341" t="s">
        <v>544</v>
      </c>
      <c r="E10" s="342" t="s">
        <v>541</v>
      </c>
      <c r="F10" s="339" t="s">
        <v>541</v>
      </c>
      <c r="G10" s="339" t="s">
        <v>541</v>
      </c>
      <c r="H10" s="339" t="s">
        <v>541</v>
      </c>
      <c r="I10" s="339" t="s">
        <v>541</v>
      </c>
      <c r="J10" s="338" t="s">
        <v>541</v>
      </c>
      <c r="K10" s="339" t="s">
        <v>541</v>
      </c>
      <c r="L10" s="339" t="s">
        <v>541</v>
      </c>
      <c r="M10" s="338" t="s">
        <v>541</v>
      </c>
      <c r="N10" s="339" t="s">
        <v>541</v>
      </c>
      <c r="O10" s="339" t="s">
        <v>541</v>
      </c>
      <c r="P10" s="338" t="s">
        <v>541</v>
      </c>
      <c r="Q10" s="339" t="s">
        <v>541</v>
      </c>
      <c r="R10" s="339" t="s">
        <v>541</v>
      </c>
      <c r="S10" s="339" t="s">
        <v>541</v>
      </c>
    </row>
    <row r="11" spans="1:19">
      <c r="A11" s="341"/>
      <c r="B11" s="341">
        <v>1.4</v>
      </c>
      <c r="C11" s="341" t="s">
        <v>545</v>
      </c>
      <c r="E11" s="342" t="s">
        <v>541</v>
      </c>
      <c r="F11" s="339" t="s">
        <v>541</v>
      </c>
      <c r="G11" s="339" t="s">
        <v>541</v>
      </c>
      <c r="H11" s="339" t="s">
        <v>541</v>
      </c>
      <c r="I11" s="339" t="s">
        <v>541</v>
      </c>
      <c r="J11" s="338" t="s">
        <v>541</v>
      </c>
      <c r="K11" s="339" t="s">
        <v>541</v>
      </c>
      <c r="L11" s="339" t="s">
        <v>541</v>
      </c>
      <c r="M11" s="338" t="s">
        <v>541</v>
      </c>
      <c r="N11" s="339" t="s">
        <v>541</v>
      </c>
      <c r="O11" s="339" t="s">
        <v>541</v>
      </c>
      <c r="P11" s="338" t="s">
        <v>541</v>
      </c>
      <c r="Q11" s="339" t="s">
        <v>541</v>
      </c>
      <c r="R11" s="339" t="s">
        <v>541</v>
      </c>
      <c r="S11" s="339" t="s">
        <v>541</v>
      </c>
    </row>
    <row r="12" spans="1:19">
      <c r="A12" s="341"/>
      <c r="B12" s="341">
        <v>1.5</v>
      </c>
      <c r="C12" s="341" t="s">
        <v>546</v>
      </c>
      <c r="E12" s="342" t="s">
        <v>541</v>
      </c>
      <c r="F12" s="339" t="s">
        <v>541</v>
      </c>
      <c r="G12" s="339" t="s">
        <v>541</v>
      </c>
      <c r="H12" s="339" t="s">
        <v>541</v>
      </c>
      <c r="I12" s="339" t="s">
        <v>541</v>
      </c>
      <c r="J12" s="338" t="s">
        <v>541</v>
      </c>
      <c r="K12" s="339" t="s">
        <v>541</v>
      </c>
      <c r="L12" s="339" t="s">
        <v>541</v>
      </c>
      <c r="M12" s="338" t="s">
        <v>541</v>
      </c>
      <c r="N12" s="339" t="s">
        <v>541</v>
      </c>
      <c r="O12" s="339" t="s">
        <v>541</v>
      </c>
      <c r="P12" s="338" t="s">
        <v>541</v>
      </c>
      <c r="Q12" s="339" t="s">
        <v>541</v>
      </c>
      <c r="R12" s="339" t="s">
        <v>541</v>
      </c>
      <c r="S12" s="339" t="s">
        <v>541</v>
      </c>
    </row>
    <row r="13" spans="1:19">
      <c r="A13" s="341"/>
      <c r="B13" s="341">
        <v>1.6</v>
      </c>
      <c r="C13" s="341" t="s">
        <v>547</v>
      </c>
      <c r="E13" s="342" t="s">
        <v>541</v>
      </c>
      <c r="F13" s="339" t="s">
        <v>541</v>
      </c>
      <c r="G13" s="338" t="s">
        <v>541</v>
      </c>
      <c r="H13" s="339" t="s">
        <v>541</v>
      </c>
      <c r="I13" s="339" t="s">
        <v>541</v>
      </c>
      <c r="J13" s="339" t="s">
        <v>541</v>
      </c>
      <c r="K13" s="339" t="s">
        <v>541</v>
      </c>
      <c r="L13" s="339" t="s">
        <v>541</v>
      </c>
      <c r="M13" s="338" t="s">
        <v>541</v>
      </c>
      <c r="N13" s="339" t="s">
        <v>541</v>
      </c>
      <c r="O13" s="339" t="s">
        <v>541</v>
      </c>
      <c r="P13" s="338" t="s">
        <v>541</v>
      </c>
      <c r="Q13" s="339" t="s">
        <v>541</v>
      </c>
      <c r="R13" s="339" t="s">
        <v>541</v>
      </c>
      <c r="S13" s="339" t="s">
        <v>541</v>
      </c>
    </row>
    <row r="14" spans="1:19">
      <c r="A14" s="341"/>
      <c r="B14" s="341">
        <v>1.7</v>
      </c>
      <c r="C14" s="341" t="s">
        <v>548</v>
      </c>
      <c r="E14" s="342" t="s">
        <v>541</v>
      </c>
      <c r="F14" s="339" t="s">
        <v>541</v>
      </c>
      <c r="G14" s="339" t="s">
        <v>541</v>
      </c>
      <c r="H14" s="339" t="s">
        <v>541</v>
      </c>
      <c r="I14" s="339" t="s">
        <v>541</v>
      </c>
      <c r="J14" s="339" t="s">
        <v>541</v>
      </c>
      <c r="K14" s="339" t="s">
        <v>541</v>
      </c>
      <c r="L14" s="339" t="s">
        <v>541</v>
      </c>
      <c r="M14" s="338" t="s">
        <v>541</v>
      </c>
      <c r="N14" s="339" t="s">
        <v>541</v>
      </c>
      <c r="O14" s="339" t="s">
        <v>541</v>
      </c>
      <c r="P14" s="338" t="s">
        <v>541</v>
      </c>
      <c r="Q14" s="339" t="s">
        <v>541</v>
      </c>
      <c r="R14" s="339" t="s">
        <v>541</v>
      </c>
      <c r="S14" s="339" t="s">
        <v>541</v>
      </c>
    </row>
    <row r="15" spans="1:19" ht="13.9">
      <c r="A15" s="343" t="s">
        <v>549</v>
      </c>
      <c r="B15" s="341"/>
      <c r="C15" s="341"/>
      <c r="E15" s="342"/>
      <c r="F15" s="339"/>
      <c r="G15" s="339"/>
      <c r="H15" s="339"/>
      <c r="I15" s="339"/>
      <c r="J15" s="339"/>
      <c r="K15" s="339"/>
      <c r="L15" s="339"/>
      <c r="M15" s="338"/>
      <c r="N15" s="339"/>
      <c r="O15" s="339"/>
      <c r="P15" s="338"/>
      <c r="Q15" s="339"/>
      <c r="R15" s="339"/>
      <c r="S15" s="339"/>
    </row>
    <row r="16" spans="1:19">
      <c r="B16" s="341">
        <v>2.1</v>
      </c>
      <c r="C16" s="341" t="s">
        <v>550</v>
      </c>
      <c r="E16" s="342" t="s">
        <v>541</v>
      </c>
      <c r="F16" s="339" t="s">
        <v>541</v>
      </c>
      <c r="G16" s="339" t="s">
        <v>541</v>
      </c>
      <c r="H16" s="338" t="s">
        <v>541</v>
      </c>
      <c r="I16" s="338" t="s">
        <v>541</v>
      </c>
      <c r="J16" s="338" t="s">
        <v>541</v>
      </c>
      <c r="K16" s="338" t="s">
        <v>541</v>
      </c>
      <c r="L16" s="339" t="s">
        <v>541</v>
      </c>
      <c r="M16" s="339" t="s">
        <v>541</v>
      </c>
      <c r="N16" s="338" t="s">
        <v>541</v>
      </c>
      <c r="O16" s="338" t="s">
        <v>541</v>
      </c>
      <c r="P16" s="339" t="s">
        <v>541</v>
      </c>
      <c r="Q16" s="339" t="s">
        <v>541</v>
      </c>
      <c r="R16" s="339" t="s">
        <v>541</v>
      </c>
      <c r="S16" s="339" t="s">
        <v>541</v>
      </c>
    </row>
    <row r="17" spans="1:19">
      <c r="A17" s="341"/>
      <c r="B17" s="341">
        <v>2.2000000000000002</v>
      </c>
      <c r="C17" s="341" t="s">
        <v>551</v>
      </c>
      <c r="E17" s="342" t="s">
        <v>541</v>
      </c>
      <c r="F17" s="339" t="s">
        <v>541</v>
      </c>
      <c r="G17" s="338" t="s">
        <v>541</v>
      </c>
      <c r="H17" s="339" t="s">
        <v>541</v>
      </c>
      <c r="I17" s="338" t="s">
        <v>541</v>
      </c>
      <c r="J17" s="339" t="s">
        <v>541</v>
      </c>
      <c r="K17" s="339" t="s">
        <v>541</v>
      </c>
      <c r="L17" s="339" t="s">
        <v>541</v>
      </c>
      <c r="M17" s="339" t="s">
        <v>541</v>
      </c>
      <c r="N17" s="339" t="s">
        <v>541</v>
      </c>
      <c r="O17" s="339" t="s">
        <v>541</v>
      </c>
      <c r="P17" s="339" t="s">
        <v>541</v>
      </c>
      <c r="Q17" s="339" t="s">
        <v>541</v>
      </c>
      <c r="R17" s="339" t="s">
        <v>541</v>
      </c>
      <c r="S17" s="339" t="s">
        <v>541</v>
      </c>
    </row>
    <row r="18" spans="1:19">
      <c r="A18" s="341"/>
      <c r="B18" s="341">
        <v>2.2999999999999998</v>
      </c>
      <c r="C18" s="341" t="s">
        <v>552</v>
      </c>
      <c r="E18" s="342" t="s">
        <v>541</v>
      </c>
      <c r="F18" s="339" t="s">
        <v>541</v>
      </c>
      <c r="G18" s="339" t="s">
        <v>541</v>
      </c>
      <c r="H18" s="339" t="s">
        <v>541</v>
      </c>
      <c r="I18" s="339" t="s">
        <v>541</v>
      </c>
      <c r="J18" s="339" t="s">
        <v>541</v>
      </c>
      <c r="K18" s="339" t="s">
        <v>541</v>
      </c>
      <c r="L18" s="339" t="s">
        <v>541</v>
      </c>
      <c r="M18" s="338" t="s">
        <v>541</v>
      </c>
      <c r="N18" s="338" t="s">
        <v>541</v>
      </c>
      <c r="O18" s="338" t="s">
        <v>541</v>
      </c>
      <c r="P18" s="339" t="s">
        <v>541</v>
      </c>
      <c r="Q18" s="339" t="s">
        <v>541</v>
      </c>
      <c r="R18" s="338" t="s">
        <v>541</v>
      </c>
      <c r="S18" s="339" t="s">
        <v>541</v>
      </c>
    </row>
    <row r="19" spans="1:19">
      <c r="A19" s="341"/>
      <c r="B19" s="341">
        <v>2.4</v>
      </c>
      <c r="C19" s="341" t="s">
        <v>553</v>
      </c>
      <c r="E19" s="342" t="s">
        <v>541</v>
      </c>
      <c r="F19" s="339" t="s">
        <v>541</v>
      </c>
      <c r="G19" s="338" t="s">
        <v>541</v>
      </c>
      <c r="H19" s="339" t="s">
        <v>541</v>
      </c>
      <c r="I19" s="339" t="s">
        <v>541</v>
      </c>
      <c r="J19" s="339" t="s">
        <v>541</v>
      </c>
      <c r="K19" s="339" t="s">
        <v>541</v>
      </c>
      <c r="L19" s="339" t="s">
        <v>541</v>
      </c>
      <c r="M19" s="339" t="s">
        <v>541</v>
      </c>
      <c r="N19" s="339" t="s">
        <v>541</v>
      </c>
      <c r="O19" s="339" t="s">
        <v>541</v>
      </c>
      <c r="P19" s="339" t="s">
        <v>541</v>
      </c>
      <c r="Q19" s="339" t="s">
        <v>541</v>
      </c>
      <c r="R19" s="339" t="s">
        <v>541</v>
      </c>
      <c r="S19" s="339" t="s">
        <v>541</v>
      </c>
    </row>
    <row r="20" spans="1:19">
      <c r="A20" s="341"/>
      <c r="B20" s="341">
        <v>2.5</v>
      </c>
      <c r="C20" s="341" t="s">
        <v>554</v>
      </c>
      <c r="E20" s="342" t="s">
        <v>541</v>
      </c>
      <c r="F20" s="339" t="s">
        <v>541</v>
      </c>
      <c r="G20" s="339" t="s">
        <v>541</v>
      </c>
      <c r="H20" s="338" t="s">
        <v>541</v>
      </c>
      <c r="I20" s="339" t="s">
        <v>541</v>
      </c>
      <c r="J20" s="339" t="s">
        <v>541</v>
      </c>
      <c r="K20" s="338" t="s">
        <v>541</v>
      </c>
      <c r="L20" s="338" t="s">
        <v>541</v>
      </c>
      <c r="M20" s="339" t="s">
        <v>541</v>
      </c>
      <c r="N20" s="339" t="s">
        <v>541</v>
      </c>
      <c r="O20" s="338" t="s">
        <v>541</v>
      </c>
      <c r="P20" s="338" t="s">
        <v>541</v>
      </c>
      <c r="Q20" s="339" t="s">
        <v>541</v>
      </c>
      <c r="R20" s="339" t="s">
        <v>541</v>
      </c>
      <c r="S20" s="339" t="s">
        <v>541</v>
      </c>
    </row>
    <row r="21" spans="1:19">
      <c r="A21" s="341"/>
      <c r="B21" s="341">
        <v>2.6</v>
      </c>
      <c r="C21" s="341" t="s">
        <v>555</v>
      </c>
      <c r="E21" s="342" t="s">
        <v>541</v>
      </c>
      <c r="F21" s="339" t="s">
        <v>541</v>
      </c>
      <c r="G21" s="339" t="s">
        <v>541</v>
      </c>
      <c r="H21" s="339" t="s">
        <v>541</v>
      </c>
      <c r="I21" s="338" t="s">
        <v>541</v>
      </c>
      <c r="J21" s="339" t="s">
        <v>541</v>
      </c>
      <c r="K21" s="338" t="s">
        <v>541</v>
      </c>
      <c r="L21" s="338" t="s">
        <v>541</v>
      </c>
      <c r="M21" s="339" t="s">
        <v>541</v>
      </c>
      <c r="N21" s="338" t="s">
        <v>541</v>
      </c>
      <c r="O21" s="339" t="s">
        <v>541</v>
      </c>
      <c r="P21" s="338" t="s">
        <v>541</v>
      </c>
      <c r="Q21" s="339" t="s">
        <v>541</v>
      </c>
      <c r="R21" s="339" t="s">
        <v>541</v>
      </c>
      <c r="S21" s="381" t="s">
        <v>541</v>
      </c>
    </row>
    <row r="22" spans="1:19">
      <c r="A22" s="341"/>
      <c r="B22" s="341">
        <v>2.7</v>
      </c>
      <c r="C22" s="341" t="s">
        <v>556</v>
      </c>
      <c r="E22" s="342" t="s">
        <v>541</v>
      </c>
      <c r="F22" s="339" t="s">
        <v>541</v>
      </c>
      <c r="G22" s="339" t="s">
        <v>541</v>
      </c>
      <c r="H22" s="339" t="s">
        <v>541</v>
      </c>
      <c r="I22" s="339" t="s">
        <v>541</v>
      </c>
      <c r="J22" s="339" t="s">
        <v>541</v>
      </c>
      <c r="K22" s="339" t="s">
        <v>541</v>
      </c>
      <c r="L22" s="339" t="s">
        <v>541</v>
      </c>
      <c r="M22" s="339" t="s">
        <v>541</v>
      </c>
      <c r="N22" s="339" t="s">
        <v>541</v>
      </c>
      <c r="O22" s="338" t="s">
        <v>541</v>
      </c>
      <c r="P22" s="339" t="s">
        <v>541</v>
      </c>
      <c r="Q22" s="339" t="s">
        <v>541</v>
      </c>
      <c r="R22" s="339" t="s">
        <v>541</v>
      </c>
      <c r="S22" s="381" t="s">
        <v>541</v>
      </c>
    </row>
    <row r="23" spans="1:19" ht="13.9">
      <c r="A23" s="343" t="s">
        <v>557</v>
      </c>
      <c r="B23" s="341"/>
      <c r="C23" s="341"/>
      <c r="E23" s="342"/>
      <c r="F23" s="339"/>
      <c r="G23" s="339"/>
      <c r="H23" s="339"/>
      <c r="I23" s="339"/>
      <c r="J23" s="339"/>
      <c r="K23" s="339"/>
      <c r="L23" s="339"/>
      <c r="M23" s="339"/>
      <c r="N23" s="339"/>
      <c r="O23" s="338"/>
      <c r="P23" s="339"/>
      <c r="Q23" s="339"/>
      <c r="R23" s="339"/>
      <c r="S23" s="339"/>
    </row>
    <row r="24" spans="1:19">
      <c r="B24" s="341">
        <v>3.1</v>
      </c>
      <c r="C24" s="341" t="s">
        <v>558</v>
      </c>
      <c r="E24" s="340" t="s">
        <v>541</v>
      </c>
      <c r="F24" s="339" t="s">
        <v>541</v>
      </c>
      <c r="G24" s="339" t="s">
        <v>541</v>
      </c>
      <c r="H24" s="339" t="s">
        <v>541</v>
      </c>
      <c r="I24" s="339" t="s">
        <v>541</v>
      </c>
      <c r="J24" s="338" t="s">
        <v>541</v>
      </c>
      <c r="K24" s="339" t="s">
        <v>541</v>
      </c>
      <c r="L24" s="339" t="s">
        <v>541</v>
      </c>
      <c r="M24" s="339" t="s">
        <v>541</v>
      </c>
      <c r="N24" s="338" t="s">
        <v>541</v>
      </c>
      <c r="O24" s="338" t="s">
        <v>541</v>
      </c>
      <c r="P24" s="338" t="s">
        <v>541</v>
      </c>
      <c r="Q24" s="338" t="s">
        <v>541</v>
      </c>
      <c r="R24" s="338" t="s">
        <v>541</v>
      </c>
      <c r="S24" s="338" t="s">
        <v>541</v>
      </c>
    </row>
    <row r="25" spans="1:19">
      <c r="A25" s="341"/>
      <c r="B25" s="341">
        <v>3.2</v>
      </c>
      <c r="C25" s="341" t="s">
        <v>559</v>
      </c>
      <c r="E25" s="342" t="s">
        <v>541</v>
      </c>
      <c r="F25" s="338" t="s">
        <v>541</v>
      </c>
      <c r="G25" s="339" t="s">
        <v>541</v>
      </c>
      <c r="H25" s="339" t="s">
        <v>541</v>
      </c>
      <c r="I25" s="339" t="s">
        <v>541</v>
      </c>
      <c r="J25" s="339" t="s">
        <v>541</v>
      </c>
      <c r="K25" s="339" t="s">
        <v>541</v>
      </c>
      <c r="L25" s="339" t="s">
        <v>541</v>
      </c>
      <c r="M25" s="339" t="s">
        <v>541</v>
      </c>
      <c r="N25" s="339" t="s">
        <v>541</v>
      </c>
      <c r="O25" s="339" t="s">
        <v>541</v>
      </c>
      <c r="P25" s="339" t="s">
        <v>541</v>
      </c>
      <c r="Q25" s="338" t="s">
        <v>541</v>
      </c>
      <c r="R25" s="338" t="s">
        <v>541</v>
      </c>
      <c r="S25" s="338" t="s">
        <v>541</v>
      </c>
    </row>
    <row r="26" spans="1:19">
      <c r="A26" s="341"/>
      <c r="B26" s="341">
        <v>3.3</v>
      </c>
      <c r="C26" s="341" t="s">
        <v>560</v>
      </c>
      <c r="E26" s="342" t="s">
        <v>541</v>
      </c>
      <c r="F26" s="339" t="s">
        <v>541</v>
      </c>
      <c r="G26" s="339" t="s">
        <v>541</v>
      </c>
      <c r="H26" s="339" t="s">
        <v>541</v>
      </c>
      <c r="I26" s="339" t="s">
        <v>541</v>
      </c>
      <c r="J26" s="338" t="s">
        <v>541</v>
      </c>
      <c r="K26" s="339" t="s">
        <v>541</v>
      </c>
      <c r="L26" s="339" t="s">
        <v>541</v>
      </c>
      <c r="M26" s="339" t="s">
        <v>541</v>
      </c>
      <c r="N26" s="338" t="s">
        <v>541</v>
      </c>
      <c r="O26" s="339" t="s">
        <v>541</v>
      </c>
      <c r="P26" s="338" t="s">
        <v>541</v>
      </c>
      <c r="Q26" s="339" t="s">
        <v>541</v>
      </c>
      <c r="R26" s="339" t="s">
        <v>541</v>
      </c>
      <c r="S26" s="339" t="s">
        <v>541</v>
      </c>
    </row>
    <row r="27" spans="1:19">
      <c r="A27" s="341"/>
      <c r="B27" s="341">
        <v>3.4</v>
      </c>
      <c r="C27" s="341" t="s">
        <v>561</v>
      </c>
      <c r="E27" s="342" t="s">
        <v>541</v>
      </c>
      <c r="F27" s="339" t="s">
        <v>541</v>
      </c>
      <c r="G27" s="339" t="s">
        <v>541</v>
      </c>
      <c r="H27" s="338" t="s">
        <v>541</v>
      </c>
      <c r="I27" s="339" t="s">
        <v>541</v>
      </c>
      <c r="J27" s="339" t="s">
        <v>541</v>
      </c>
      <c r="K27" s="339" t="s">
        <v>541</v>
      </c>
      <c r="L27" s="339" t="s">
        <v>541</v>
      </c>
      <c r="M27" s="339" t="s">
        <v>541</v>
      </c>
      <c r="N27" s="338" t="s">
        <v>541</v>
      </c>
      <c r="O27" s="338" t="s">
        <v>541</v>
      </c>
      <c r="P27" s="339" t="s">
        <v>541</v>
      </c>
      <c r="Q27" s="338" t="s">
        <v>541</v>
      </c>
      <c r="R27" s="339" t="s">
        <v>541</v>
      </c>
      <c r="S27" s="338" t="s">
        <v>541</v>
      </c>
    </row>
    <row r="28" spans="1:19">
      <c r="A28" s="341"/>
      <c r="B28" s="341">
        <v>3.5</v>
      </c>
      <c r="C28" s="341" t="s">
        <v>562</v>
      </c>
      <c r="E28" s="340" t="s">
        <v>541</v>
      </c>
      <c r="F28" s="338" t="s">
        <v>541</v>
      </c>
      <c r="G28" s="339" t="s">
        <v>541</v>
      </c>
      <c r="H28" s="339" t="s">
        <v>541</v>
      </c>
      <c r="I28" s="338" t="s">
        <v>541</v>
      </c>
      <c r="J28" s="339" t="s">
        <v>541</v>
      </c>
      <c r="K28" s="338" t="s">
        <v>541</v>
      </c>
      <c r="L28" s="338" t="s">
        <v>541</v>
      </c>
      <c r="M28" s="339" t="s">
        <v>541</v>
      </c>
      <c r="N28" s="339" t="s">
        <v>541</v>
      </c>
      <c r="O28" s="339" t="s">
        <v>541</v>
      </c>
      <c r="P28" s="339" t="s">
        <v>541</v>
      </c>
      <c r="Q28" s="338" t="s">
        <v>541</v>
      </c>
      <c r="R28" s="339" t="s">
        <v>541</v>
      </c>
      <c r="S28" s="338" t="s">
        <v>541</v>
      </c>
    </row>
    <row r="29" spans="1:19">
      <c r="A29" s="341"/>
      <c r="B29" s="341">
        <v>3.6</v>
      </c>
      <c r="C29" s="341" t="s">
        <v>563</v>
      </c>
      <c r="E29" s="340" t="s">
        <v>541</v>
      </c>
      <c r="F29" s="338" t="s">
        <v>541</v>
      </c>
      <c r="G29" s="339" t="s">
        <v>541</v>
      </c>
      <c r="H29" s="338" t="s">
        <v>541</v>
      </c>
      <c r="I29" s="339" t="s">
        <v>541</v>
      </c>
      <c r="J29" s="339" t="s">
        <v>541</v>
      </c>
      <c r="K29" s="338" t="s">
        <v>541</v>
      </c>
      <c r="L29" s="338" t="s">
        <v>541</v>
      </c>
      <c r="M29" s="339" t="s">
        <v>541</v>
      </c>
      <c r="N29" s="339" t="s">
        <v>541</v>
      </c>
      <c r="O29" s="338" t="s">
        <v>541</v>
      </c>
      <c r="P29" s="339" t="s">
        <v>541</v>
      </c>
      <c r="Q29" s="338" t="s">
        <v>541</v>
      </c>
      <c r="R29" s="339" t="s">
        <v>541</v>
      </c>
      <c r="S29" s="338" t="s">
        <v>541</v>
      </c>
    </row>
  </sheetData>
  <mergeCells count="1">
    <mergeCell ref="E5:S5"/>
  </mergeCells>
  <pageMargins left="0.7" right="0.7" top="0.75" bottom="0.75" header="0.3" footer="0.3"/>
  <pageSetup paperSize="9"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15336-D749-314C-A218-B61415191E64}">
  <sheetPr>
    <tabColor theme="4"/>
  </sheetPr>
  <dimension ref="A1:C21"/>
  <sheetViews>
    <sheetView workbookViewId="0">
      <selection activeCell="H10" sqref="H10"/>
    </sheetView>
  </sheetViews>
  <sheetFormatPr defaultColWidth="8.86328125" defaultRowHeight="13.5"/>
  <cols>
    <col min="1" max="16384" width="8.86328125" style="307"/>
  </cols>
  <sheetData>
    <row r="1" spans="1:3" ht="17.649999999999999">
      <c r="A1" s="353" t="s">
        <v>564</v>
      </c>
    </row>
    <row r="2" spans="1:3" ht="17.649999999999999">
      <c r="A2" s="353"/>
      <c r="B2" s="352"/>
      <c r="C2" s="352"/>
    </row>
    <row r="3" spans="1:3" ht="17.25">
      <c r="A3" s="352"/>
      <c r="B3" s="352"/>
      <c r="C3" s="352"/>
    </row>
    <row r="4" spans="1:3" ht="17.25">
      <c r="A4" s="352"/>
      <c r="B4" s="352"/>
      <c r="C4" s="352"/>
    </row>
    <row r="5" spans="1:3" ht="17.25">
      <c r="A5" s="351" t="s">
        <v>106</v>
      </c>
      <c r="B5" s="350" t="s">
        <v>101</v>
      </c>
      <c r="C5" s="350" t="s">
        <v>541</v>
      </c>
    </row>
    <row r="6" spans="1:3" ht="17.25">
      <c r="A6" s="349">
        <v>1</v>
      </c>
      <c r="B6" s="348" t="s">
        <v>251</v>
      </c>
      <c r="C6" s="348" t="s">
        <v>565</v>
      </c>
    </row>
    <row r="7" spans="1:3" ht="17.25">
      <c r="A7" s="349">
        <v>2</v>
      </c>
      <c r="B7" s="348" t="s">
        <v>251</v>
      </c>
      <c r="C7" s="348" t="s">
        <v>565</v>
      </c>
    </row>
    <row r="8" spans="1:3" ht="17.25">
      <c r="A8" s="349">
        <v>3</v>
      </c>
      <c r="B8" s="348" t="s">
        <v>251</v>
      </c>
      <c r="C8" s="348" t="s">
        <v>565</v>
      </c>
    </row>
    <row r="9" spans="1:3" ht="17.25">
      <c r="A9" s="349">
        <v>4</v>
      </c>
      <c r="B9" s="348" t="s">
        <v>251</v>
      </c>
      <c r="C9" s="348" t="s">
        <v>565</v>
      </c>
    </row>
    <row r="10" spans="1:3" ht="17.25">
      <c r="A10" s="349">
        <v>5</v>
      </c>
      <c r="B10" s="348" t="s">
        <v>252</v>
      </c>
      <c r="C10" s="348" t="s">
        <v>566</v>
      </c>
    </row>
    <row r="11" spans="1:3" ht="17.25">
      <c r="A11" s="349">
        <v>6</v>
      </c>
      <c r="B11" s="348" t="s">
        <v>252</v>
      </c>
      <c r="C11" s="348" t="s">
        <v>566</v>
      </c>
    </row>
    <row r="12" spans="1:3" ht="17.25">
      <c r="A12" s="349">
        <v>7</v>
      </c>
      <c r="B12" s="348" t="s">
        <v>252</v>
      </c>
      <c r="C12" s="348" t="s">
        <v>566</v>
      </c>
    </row>
    <row r="13" spans="1:3" ht="17.25">
      <c r="A13" s="349">
        <v>8</v>
      </c>
      <c r="B13" s="348" t="s">
        <v>252</v>
      </c>
      <c r="C13" s="348" t="s">
        <v>566</v>
      </c>
    </row>
    <row r="14" spans="1:3" ht="17.25">
      <c r="A14" s="349">
        <v>9</v>
      </c>
      <c r="B14" s="348" t="s">
        <v>252</v>
      </c>
      <c r="C14" s="348" t="s">
        <v>566</v>
      </c>
    </row>
    <row r="15" spans="1:3" ht="17.25">
      <c r="A15" s="349">
        <v>10</v>
      </c>
      <c r="B15" s="348" t="s">
        <v>252</v>
      </c>
      <c r="C15" s="348" t="s">
        <v>566</v>
      </c>
    </row>
    <row r="16" spans="1:3" ht="17.25">
      <c r="A16" s="349">
        <v>11</v>
      </c>
      <c r="B16" s="348" t="s">
        <v>252</v>
      </c>
      <c r="C16" s="348" t="s">
        <v>566</v>
      </c>
    </row>
    <row r="17" spans="1:3" ht="17.25">
      <c r="A17" s="349">
        <v>12</v>
      </c>
      <c r="B17" s="348" t="s">
        <v>253</v>
      </c>
      <c r="C17" s="348" t="s">
        <v>567</v>
      </c>
    </row>
    <row r="18" spans="1:3" ht="17.25">
      <c r="A18" s="349">
        <v>13</v>
      </c>
      <c r="B18" s="348" t="s">
        <v>253</v>
      </c>
      <c r="C18" s="348" t="s">
        <v>567</v>
      </c>
    </row>
    <row r="19" spans="1:3" ht="17.25">
      <c r="A19" s="349">
        <v>14</v>
      </c>
      <c r="B19" s="348" t="s">
        <v>253</v>
      </c>
      <c r="C19" s="348" t="s">
        <v>567</v>
      </c>
    </row>
    <row r="20" spans="1:3" ht="17.25">
      <c r="A20" s="349">
        <v>15</v>
      </c>
      <c r="B20" s="348" t="s">
        <v>253</v>
      </c>
      <c r="C20" s="348" t="s">
        <v>567</v>
      </c>
    </row>
    <row r="21" spans="1:3" ht="17.25">
      <c r="A21" s="349">
        <v>16</v>
      </c>
      <c r="B21" s="348" t="s">
        <v>253</v>
      </c>
      <c r="C21" s="348" t="s">
        <v>567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D33"/>
  <sheetViews>
    <sheetView workbookViewId="0">
      <selection activeCell="B32" sqref="B32"/>
    </sheetView>
  </sheetViews>
  <sheetFormatPr defaultColWidth="8.86328125" defaultRowHeight="12.75"/>
  <cols>
    <col min="4" max="4" width="10.1328125" bestFit="1" customWidth="1"/>
  </cols>
  <sheetData>
    <row r="1" spans="1:4">
      <c r="A1">
        <v>1</v>
      </c>
    </row>
    <row r="2" spans="1:4" ht="14.25">
      <c r="A2" s="68">
        <v>1</v>
      </c>
      <c r="B2" s="34" t="s">
        <v>108</v>
      </c>
    </row>
    <row r="3" spans="1:4" ht="14.25">
      <c r="A3" s="68">
        <f>A2+1</f>
        <v>2</v>
      </c>
      <c r="B3" s="34" t="s">
        <v>123</v>
      </c>
    </row>
    <row r="4" spans="1:4" ht="14.25">
      <c r="A4" s="68">
        <f t="shared" ref="A4:A31" si="0">A3+1</f>
        <v>3</v>
      </c>
      <c r="B4" s="34" t="s">
        <v>129</v>
      </c>
    </row>
    <row r="5" spans="1:4" ht="14.25">
      <c r="A5" s="68">
        <f t="shared" si="0"/>
        <v>4</v>
      </c>
      <c r="B5" s="34" t="s">
        <v>117</v>
      </c>
    </row>
    <row r="6" spans="1:4" ht="14.25">
      <c r="A6" s="68">
        <f t="shared" si="0"/>
        <v>5</v>
      </c>
      <c r="B6" s="34" t="s">
        <v>215</v>
      </c>
    </row>
    <row r="7" spans="1:4" ht="14.25">
      <c r="A7" s="68">
        <f t="shared" si="0"/>
        <v>6</v>
      </c>
      <c r="B7" s="34" t="s">
        <v>173</v>
      </c>
    </row>
    <row r="8" spans="1:4" ht="14.25">
      <c r="A8" s="68">
        <f t="shared" si="0"/>
        <v>7</v>
      </c>
      <c r="B8" s="34" t="s">
        <v>229</v>
      </c>
    </row>
    <row r="9" spans="1:4" ht="14.25">
      <c r="A9" s="68">
        <f t="shared" si="0"/>
        <v>8</v>
      </c>
      <c r="B9" s="34" t="s">
        <v>180</v>
      </c>
      <c r="C9" s="271" t="s">
        <v>568</v>
      </c>
      <c r="D9" s="103">
        <v>44047</v>
      </c>
    </row>
    <row r="10" spans="1:4" ht="14.25">
      <c r="A10" s="67">
        <f t="shared" si="0"/>
        <v>9</v>
      </c>
      <c r="B10" s="66" t="s">
        <v>72</v>
      </c>
      <c r="C10" s="67" t="s">
        <v>568</v>
      </c>
      <c r="D10" s="69">
        <v>43052</v>
      </c>
    </row>
    <row r="11" spans="1:4" ht="14.25">
      <c r="A11" s="68">
        <f t="shared" si="0"/>
        <v>10</v>
      </c>
      <c r="B11" s="34" t="s">
        <v>243</v>
      </c>
    </row>
    <row r="12" spans="1:4" ht="14.25">
      <c r="A12" s="68">
        <f t="shared" si="0"/>
        <v>11</v>
      </c>
      <c r="B12" s="34" t="s">
        <v>165</v>
      </c>
    </row>
    <row r="13" spans="1:4" ht="14.25">
      <c r="A13" s="68">
        <f t="shared" si="0"/>
        <v>12</v>
      </c>
      <c r="B13" s="34" t="s">
        <v>71</v>
      </c>
    </row>
    <row r="14" spans="1:4" ht="14.25">
      <c r="A14" s="68">
        <f t="shared" si="0"/>
        <v>13</v>
      </c>
      <c r="B14" s="34" t="s">
        <v>196</v>
      </c>
    </row>
    <row r="15" spans="1:4" ht="14.25">
      <c r="A15" s="68">
        <f t="shared" si="0"/>
        <v>14</v>
      </c>
      <c r="B15" s="34" t="s">
        <v>80</v>
      </c>
    </row>
    <row r="16" spans="1:4" ht="14.25">
      <c r="A16" s="68">
        <f t="shared" si="0"/>
        <v>15</v>
      </c>
      <c r="B16" s="34" t="s">
        <v>158</v>
      </c>
    </row>
    <row r="17" spans="1:4" ht="14.25">
      <c r="A17" s="68">
        <f t="shared" si="0"/>
        <v>16</v>
      </c>
      <c r="B17" s="34" t="s">
        <v>150</v>
      </c>
    </row>
    <row r="18" spans="1:4" ht="14.25">
      <c r="A18" s="70">
        <f t="shared" si="0"/>
        <v>17</v>
      </c>
      <c r="B18" s="34" t="s">
        <v>569</v>
      </c>
      <c r="C18" s="70" t="s">
        <v>568</v>
      </c>
      <c r="D18" s="71">
        <v>44047</v>
      </c>
    </row>
    <row r="19" spans="1:4" ht="14.25">
      <c r="A19">
        <f t="shared" si="0"/>
        <v>18</v>
      </c>
      <c r="B19" s="28" t="s">
        <v>570</v>
      </c>
    </row>
    <row r="20" spans="1:4" ht="14.25">
      <c r="A20">
        <f t="shared" si="0"/>
        <v>19</v>
      </c>
      <c r="B20" s="28" t="s">
        <v>136</v>
      </c>
      <c r="C20" t="s">
        <v>571</v>
      </c>
      <c r="D20" s="103">
        <v>43808</v>
      </c>
    </row>
    <row r="21" spans="1:4" ht="14.25">
      <c r="A21">
        <f t="shared" si="0"/>
        <v>20</v>
      </c>
      <c r="B21" s="28" t="s">
        <v>202</v>
      </c>
      <c r="C21" s="271" t="s">
        <v>571</v>
      </c>
      <c r="D21" s="273">
        <v>43891</v>
      </c>
    </row>
    <row r="22" spans="1:4" ht="14.25">
      <c r="A22">
        <f t="shared" si="0"/>
        <v>21</v>
      </c>
      <c r="B22" s="28" t="s">
        <v>572</v>
      </c>
      <c r="C22" s="271" t="s">
        <v>568</v>
      </c>
      <c r="D22" s="304">
        <v>44964</v>
      </c>
    </row>
    <row r="23" spans="1:4" ht="14.25">
      <c r="A23">
        <f t="shared" si="0"/>
        <v>22</v>
      </c>
      <c r="B23" s="28" t="s">
        <v>81</v>
      </c>
      <c r="C23" s="271" t="s">
        <v>571</v>
      </c>
      <c r="D23" s="304">
        <v>44629</v>
      </c>
    </row>
    <row r="24" spans="1:4" ht="14.25">
      <c r="A24">
        <f t="shared" si="0"/>
        <v>23</v>
      </c>
      <c r="B24" s="28" t="s">
        <v>143</v>
      </c>
      <c r="C24" s="271" t="s">
        <v>573</v>
      </c>
      <c r="D24" s="304">
        <v>44676</v>
      </c>
    </row>
    <row r="25" spans="1:4" ht="14.25">
      <c r="A25">
        <f t="shared" si="0"/>
        <v>24</v>
      </c>
      <c r="B25" s="28" t="s">
        <v>209</v>
      </c>
      <c r="C25" s="271" t="s">
        <v>571</v>
      </c>
      <c r="D25" s="304">
        <v>44886</v>
      </c>
    </row>
    <row r="26" spans="1:4" ht="14.25">
      <c r="A26">
        <f t="shared" si="0"/>
        <v>25</v>
      </c>
      <c r="B26" s="28" t="s">
        <v>574</v>
      </c>
      <c r="C26" s="271" t="s">
        <v>573</v>
      </c>
      <c r="D26" s="304">
        <v>44964</v>
      </c>
    </row>
    <row r="27" spans="1:4" ht="14.25">
      <c r="A27">
        <f t="shared" si="0"/>
        <v>26</v>
      </c>
      <c r="B27" s="28" t="s">
        <v>575</v>
      </c>
    </row>
    <row r="28" spans="1:4" ht="14.25">
      <c r="A28">
        <f t="shared" si="0"/>
        <v>27</v>
      </c>
      <c r="B28" s="28" t="s">
        <v>576</v>
      </c>
    </row>
    <row r="29" spans="1:4" ht="14.25">
      <c r="A29">
        <f t="shared" si="0"/>
        <v>28</v>
      </c>
      <c r="B29" s="28" t="s">
        <v>577</v>
      </c>
    </row>
    <row r="30" spans="1:4" ht="14.25">
      <c r="A30">
        <f t="shared" si="0"/>
        <v>29</v>
      </c>
      <c r="B30" s="28" t="s">
        <v>578</v>
      </c>
    </row>
    <row r="31" spans="1:4" ht="14.25">
      <c r="A31">
        <f t="shared" si="0"/>
        <v>30</v>
      </c>
      <c r="B31" s="28" t="s">
        <v>579</v>
      </c>
    </row>
    <row r="32" spans="1:4" ht="14.25">
      <c r="A32">
        <v>31</v>
      </c>
      <c r="B32" s="28" t="s">
        <v>580</v>
      </c>
    </row>
    <row r="33" spans="1:4" ht="14.25">
      <c r="A33">
        <v>32</v>
      </c>
      <c r="B33" s="28" t="s">
        <v>574</v>
      </c>
      <c r="C33" t="s">
        <v>568</v>
      </c>
      <c r="D33" s="304">
        <v>45254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R976"/>
  <sheetViews>
    <sheetView showGridLines="0" topLeftCell="A28" zoomScale="70" zoomScaleNormal="70" zoomScaleSheetLayoutView="40" zoomScalePageLayoutView="55" workbookViewId="0">
      <selection activeCell="A31" sqref="A31"/>
    </sheetView>
  </sheetViews>
  <sheetFormatPr defaultColWidth="9.1328125" defaultRowHeight="15.75"/>
  <cols>
    <col min="1" max="1" width="14.3984375" style="106" bestFit="1" customWidth="1"/>
    <col min="2" max="2" width="7.3984375" style="106" bestFit="1" customWidth="1"/>
    <col min="3" max="3" width="11.3984375" style="112" customWidth="1"/>
    <col min="4" max="4" width="48.1328125" style="193" customWidth="1"/>
    <col min="5" max="6" width="30.73046875" style="108" customWidth="1"/>
    <col min="7" max="8" width="7.265625" style="112" customWidth="1"/>
    <col min="9" max="9" width="16.73046875" style="112" customWidth="1"/>
    <col min="10" max="10" width="44.3984375" style="194" customWidth="1"/>
    <col min="11" max="12" width="7.265625" style="112" customWidth="1"/>
    <col min="13" max="13" width="16.73046875" style="112" customWidth="1"/>
    <col min="14" max="14" width="38.1328125" style="199" customWidth="1"/>
    <col min="15" max="15" width="19.1328125" style="195" bestFit="1" customWidth="1"/>
    <col min="16" max="16" width="18.1328125" style="197" customWidth="1"/>
    <col min="17" max="17" width="7.3984375" style="112" customWidth="1"/>
    <col min="18" max="18" width="6.73046875" style="112" customWidth="1"/>
    <col min="19" max="16384" width="9.1328125" style="108"/>
  </cols>
  <sheetData>
    <row r="1" spans="1:18" ht="25.5">
      <c r="A1" s="14" t="s">
        <v>581</v>
      </c>
      <c r="C1" s="105"/>
      <c r="D1" s="107"/>
      <c r="G1" s="107"/>
      <c r="H1" s="107"/>
      <c r="I1" s="107"/>
      <c r="J1" s="109"/>
      <c r="K1" s="608"/>
      <c r="L1" s="608"/>
      <c r="M1" s="608"/>
      <c r="N1" s="109"/>
      <c r="O1" s="110"/>
      <c r="P1" s="111"/>
      <c r="R1" s="113"/>
    </row>
    <row r="2" spans="1:18" ht="16.149999999999999" thickBot="1">
      <c r="C2" s="114"/>
      <c r="D2" s="115"/>
      <c r="J2" s="116"/>
      <c r="L2" s="108"/>
      <c r="M2" s="108"/>
      <c r="N2" s="117"/>
      <c r="O2" s="118"/>
      <c r="P2" s="106"/>
      <c r="Q2" s="119"/>
      <c r="R2" s="119"/>
    </row>
    <row r="3" spans="1:18" s="123" customFormat="1">
      <c r="A3" s="617" t="s">
        <v>86</v>
      </c>
      <c r="B3" s="618"/>
      <c r="C3" s="619" t="s">
        <v>66</v>
      </c>
      <c r="D3" s="620"/>
      <c r="E3" s="621"/>
      <c r="F3" s="120" t="s">
        <v>87</v>
      </c>
      <c r="G3" s="622" t="s">
        <v>88</v>
      </c>
      <c r="H3" s="623"/>
      <c r="I3" s="624"/>
      <c r="J3" s="120" t="s">
        <v>89</v>
      </c>
      <c r="K3" s="609" t="s">
        <v>90</v>
      </c>
      <c r="L3" s="610"/>
      <c r="M3" s="611"/>
      <c r="N3" s="612" t="s">
        <v>91</v>
      </c>
      <c r="O3" s="613"/>
      <c r="P3" s="121" t="s">
        <v>92</v>
      </c>
      <c r="Q3" s="122"/>
      <c r="R3" s="122"/>
    </row>
    <row r="4" spans="1:18" s="106" customFormat="1" ht="95.25" customHeight="1" thickBot="1">
      <c r="A4" s="124" t="s">
        <v>93</v>
      </c>
      <c r="B4" s="125" t="s">
        <v>94</v>
      </c>
      <c r="C4" s="126" t="s">
        <v>95</v>
      </c>
      <c r="D4" s="126" t="s">
        <v>96</v>
      </c>
      <c r="E4" s="126" t="s">
        <v>97</v>
      </c>
      <c r="F4" s="125" t="s">
        <v>98</v>
      </c>
      <c r="G4" s="127" t="s">
        <v>99</v>
      </c>
      <c r="H4" s="127" t="s">
        <v>100</v>
      </c>
      <c r="I4" s="126" t="s">
        <v>101</v>
      </c>
      <c r="J4" s="126" t="s">
        <v>102</v>
      </c>
      <c r="K4" s="127" t="s">
        <v>99</v>
      </c>
      <c r="L4" s="127" t="s">
        <v>100</v>
      </c>
      <c r="M4" s="126" t="s">
        <v>101</v>
      </c>
      <c r="N4" s="126" t="s">
        <v>103</v>
      </c>
      <c r="O4" s="128" t="s">
        <v>104</v>
      </c>
      <c r="P4" s="129" t="s">
        <v>105</v>
      </c>
      <c r="Q4" s="130"/>
      <c r="R4" s="131" t="s">
        <v>106</v>
      </c>
    </row>
    <row r="5" spans="1:18" s="106" customFormat="1" ht="18.75" customHeight="1" thickBot="1">
      <c r="A5" s="599" t="s">
        <v>107</v>
      </c>
      <c r="B5" s="600"/>
      <c r="C5" s="600"/>
      <c r="D5" s="600"/>
      <c r="E5" s="600"/>
      <c r="F5" s="600"/>
      <c r="G5" s="600"/>
      <c r="H5" s="600"/>
      <c r="I5" s="600"/>
      <c r="J5" s="600"/>
      <c r="K5" s="600"/>
      <c r="L5" s="600"/>
      <c r="M5" s="600"/>
      <c r="N5" s="600"/>
      <c r="O5" s="600"/>
      <c r="P5" s="601"/>
      <c r="Q5" s="132"/>
      <c r="R5" s="131"/>
    </row>
    <row r="6" spans="1:18" s="106" customFormat="1" ht="210" customHeight="1" thickBot="1">
      <c r="A6" s="133" t="s">
        <v>108</v>
      </c>
      <c r="B6" s="134" t="e">
        <f>_xlfn.RANK.EQ(M6,$M$2:$M$103,0)+COUNTIF($M$2:M6,M6)-1</f>
        <v>#N/A</v>
      </c>
      <c r="C6" s="135"/>
      <c r="D6" s="497"/>
      <c r="E6" s="497"/>
      <c r="F6" s="625" t="s">
        <v>112</v>
      </c>
      <c r="G6" s="136"/>
      <c r="H6" s="136"/>
      <c r="I6" s="500"/>
      <c r="J6" s="562"/>
      <c r="K6" s="136"/>
      <c r="L6" s="136"/>
      <c r="M6" s="500"/>
      <c r="N6" s="497"/>
      <c r="O6" s="177"/>
      <c r="P6" s="139"/>
      <c r="Q6" s="140"/>
      <c r="R6" s="131"/>
    </row>
    <row r="7" spans="1:18" ht="163.5" customHeight="1" thickBot="1">
      <c r="A7" s="141" t="s">
        <v>117</v>
      </c>
      <c r="B7" s="134" t="e">
        <f>_xlfn.RANK.EQ(M7,$M$2:$M$103,0)+COUNTIF($M$2:M7,M7)-1</f>
        <v>#N/A</v>
      </c>
      <c r="C7" s="142"/>
      <c r="D7" s="143"/>
      <c r="E7" s="497"/>
      <c r="F7" s="626"/>
      <c r="G7" s="136"/>
      <c r="H7" s="136"/>
      <c r="I7" s="500"/>
      <c r="J7" s="144"/>
      <c r="K7" s="136"/>
      <c r="L7" s="136"/>
      <c r="M7" s="500"/>
      <c r="N7" s="497"/>
      <c r="O7" s="177"/>
      <c r="P7" s="145"/>
      <c r="Q7" s="146">
        <f>G7*H7</f>
        <v>0</v>
      </c>
      <c r="R7" s="147">
        <f t="shared" ref="R7" si="0">K7*L7</f>
        <v>0</v>
      </c>
    </row>
    <row r="8" spans="1:18" s="151" customFormat="1" ht="195" customHeight="1" thickBot="1">
      <c r="A8" s="148" t="s">
        <v>123</v>
      </c>
      <c r="B8" s="134" t="e">
        <f>_xlfn.RANK.EQ(M8,$M$2:$M$103,0)+COUNTIF($M$2:M8,M8)-1</f>
        <v>#N/A</v>
      </c>
      <c r="C8" s="563"/>
      <c r="D8" s="149"/>
      <c r="E8" s="497"/>
      <c r="F8" s="625" t="s">
        <v>112</v>
      </c>
      <c r="G8" s="150"/>
      <c r="H8" s="498"/>
      <c r="I8" s="500"/>
      <c r="J8" s="563"/>
      <c r="K8" s="150"/>
      <c r="L8" s="498"/>
      <c r="M8" s="500"/>
      <c r="N8" s="497"/>
      <c r="O8" s="501"/>
      <c r="P8" s="564"/>
      <c r="Q8" s="512">
        <f>G8*H8</f>
        <v>0</v>
      </c>
      <c r="R8" s="513">
        <f>K8*L8</f>
        <v>0</v>
      </c>
    </row>
    <row r="9" spans="1:18" s="154" customFormat="1" ht="115.5" customHeight="1" thickBot="1">
      <c r="A9" s="148" t="s">
        <v>129</v>
      </c>
      <c r="B9" s="134" t="e">
        <f>_xlfn.RANK.EQ(M9,$M$2:$M$103,0)+COUNTIF($M$2:M9,M9)-1</f>
        <v>#N/A</v>
      </c>
      <c r="C9" s="563"/>
      <c r="D9" s="565"/>
      <c r="E9" s="497"/>
      <c r="F9" s="626"/>
      <c r="G9" s="150"/>
      <c r="H9" s="498"/>
      <c r="I9" s="500"/>
      <c r="J9" s="562"/>
      <c r="K9" s="150"/>
      <c r="L9" s="498"/>
      <c r="M9" s="500"/>
      <c r="N9" s="497"/>
      <c r="O9" s="501"/>
      <c r="P9" s="564"/>
      <c r="Q9" s="152"/>
      <c r="R9" s="153"/>
    </row>
    <row r="10" spans="1:18" s="106" customFormat="1" ht="18.75" customHeight="1" thickBot="1">
      <c r="A10" s="602" t="s">
        <v>149</v>
      </c>
      <c r="B10" s="603"/>
      <c r="C10" s="603"/>
      <c r="D10" s="603"/>
      <c r="E10" s="603"/>
      <c r="F10" s="603"/>
      <c r="G10" s="603"/>
      <c r="H10" s="603"/>
      <c r="I10" s="603"/>
      <c r="J10" s="603"/>
      <c r="K10" s="603"/>
      <c r="L10" s="603"/>
      <c r="M10" s="603"/>
      <c r="N10" s="603"/>
      <c r="O10" s="603"/>
      <c r="P10" s="604"/>
      <c r="Q10" s="132"/>
      <c r="R10" s="131"/>
    </row>
    <row r="11" spans="1:18" s="159" customFormat="1" ht="16.149999999999999" thickBot="1">
      <c r="A11" s="155" t="s">
        <v>150</v>
      </c>
      <c r="B11" s="134" t="e">
        <f>_xlfn.RANK.EQ(M11,$M$2:$M$103,0)+COUNTIF($M$2:M11,M11)-1</f>
        <v>#N/A</v>
      </c>
      <c r="C11" s="566"/>
      <c r="D11" s="156"/>
      <c r="E11" s="503"/>
      <c r="F11" s="625" t="s">
        <v>169</v>
      </c>
      <c r="G11" s="498"/>
      <c r="H11" s="498"/>
      <c r="I11" s="500"/>
      <c r="J11" s="567"/>
      <c r="K11" s="498"/>
      <c r="L11" s="498"/>
      <c r="M11" s="500"/>
      <c r="N11" s="497"/>
      <c r="O11" s="501"/>
      <c r="P11" s="568"/>
      <c r="Q11" s="157"/>
      <c r="R11" s="158"/>
    </row>
    <row r="12" spans="1:18" ht="144" customHeight="1" thickBot="1">
      <c r="A12" s="148" t="s">
        <v>158</v>
      </c>
      <c r="B12" s="134" t="e">
        <f>_xlfn.RANK.EQ(M12,$M$2:$M$103,0)+COUNTIF($M$2:M12,M12)-1</f>
        <v>#N/A</v>
      </c>
      <c r="C12" s="569"/>
      <c r="D12" s="160"/>
      <c r="E12" s="458"/>
      <c r="F12" s="626"/>
      <c r="G12" s="498"/>
      <c r="H12" s="498"/>
      <c r="I12" s="500"/>
      <c r="J12" s="567"/>
      <c r="K12" s="498"/>
      <c r="L12" s="498"/>
      <c r="M12" s="500"/>
      <c r="N12" s="497"/>
      <c r="O12" s="501"/>
      <c r="P12" s="568"/>
      <c r="Q12" s="146"/>
      <c r="R12" s="147"/>
    </row>
    <row r="13" spans="1:18" s="106" customFormat="1" ht="18.75" customHeight="1" thickBot="1">
      <c r="A13" s="602" t="s">
        <v>164</v>
      </c>
      <c r="B13" s="603"/>
      <c r="C13" s="603"/>
      <c r="D13" s="603"/>
      <c r="E13" s="603"/>
      <c r="F13" s="603"/>
      <c r="G13" s="603"/>
      <c r="H13" s="603"/>
      <c r="I13" s="603"/>
      <c r="J13" s="603"/>
      <c r="K13" s="603"/>
      <c r="L13" s="603"/>
      <c r="M13" s="603"/>
      <c r="N13" s="603"/>
      <c r="O13" s="603"/>
      <c r="P13" s="604"/>
      <c r="Q13" s="132"/>
      <c r="R13" s="131"/>
    </row>
    <row r="14" spans="1:18" s="164" customFormat="1" ht="161.1" customHeight="1" thickBot="1">
      <c r="A14" s="161" t="s">
        <v>165</v>
      </c>
      <c r="B14" s="134" t="e">
        <f>_xlfn.RANK.EQ(M14,$M$2:$M$103,0)+COUNTIF($M$2:M14,M14)-1</f>
        <v>#N/A</v>
      </c>
      <c r="C14" s="566"/>
      <c r="D14" s="156"/>
      <c r="E14" s="503"/>
      <c r="F14" s="625" t="s">
        <v>169</v>
      </c>
      <c r="G14" s="504"/>
      <c r="H14" s="504"/>
      <c r="I14" s="500"/>
      <c r="J14" s="570"/>
      <c r="K14" s="504"/>
      <c r="L14" s="504"/>
      <c r="M14" s="500"/>
      <c r="N14" s="503"/>
      <c r="O14" s="505"/>
      <c r="P14" s="571"/>
      <c r="Q14" s="162"/>
      <c r="R14" s="163"/>
    </row>
    <row r="15" spans="1:18" s="159" customFormat="1" ht="16.149999999999999" thickBot="1">
      <c r="A15" s="155" t="s">
        <v>173</v>
      </c>
      <c r="B15" s="134" t="e">
        <f>_xlfn.RANK.EQ(M15,$M$2:$M$103,0)+COUNTIF($M$2:M15,M15)-1</f>
        <v>#N/A</v>
      </c>
      <c r="C15" s="569"/>
      <c r="D15" s="160"/>
      <c r="E15" s="458"/>
      <c r="F15" s="626"/>
      <c r="G15" s="506"/>
      <c r="H15" s="506"/>
      <c r="I15" s="500"/>
      <c r="J15" s="572"/>
      <c r="K15" s="506"/>
      <c r="L15" s="506"/>
      <c r="M15" s="500"/>
      <c r="N15" s="507"/>
      <c r="O15" s="508"/>
      <c r="P15" s="573"/>
      <c r="Q15" s="157"/>
      <c r="R15" s="158"/>
    </row>
    <row r="16" spans="1:18" s="106" customFormat="1" ht="18.75" customHeight="1" thickBot="1">
      <c r="A16" s="599" t="s">
        <v>179</v>
      </c>
      <c r="B16" s="600"/>
      <c r="C16" s="600"/>
      <c r="D16" s="600"/>
      <c r="E16" s="600"/>
      <c r="F16" s="600"/>
      <c r="G16" s="600"/>
      <c r="H16" s="600"/>
      <c r="I16" s="600"/>
      <c r="J16" s="600"/>
      <c r="K16" s="600"/>
      <c r="L16" s="600"/>
      <c r="M16" s="600"/>
      <c r="N16" s="600"/>
      <c r="O16" s="600"/>
      <c r="P16" s="601"/>
      <c r="Q16" s="132"/>
      <c r="R16" s="131"/>
    </row>
    <row r="17" spans="1:18" s="164" customFormat="1" ht="191.25" customHeight="1" thickBot="1">
      <c r="A17" s="148" t="s">
        <v>80</v>
      </c>
      <c r="B17" s="134" t="e">
        <f>_xlfn.RANK.EQ(M17,$M$2:$M$103,0)+COUNTIF($M$2:M17,M17)-1</f>
        <v>#N/A</v>
      </c>
      <c r="C17" s="563"/>
      <c r="D17" s="165"/>
      <c r="E17" s="497"/>
      <c r="F17" s="597" t="s">
        <v>582</v>
      </c>
      <c r="G17" s="498"/>
      <c r="H17" s="498"/>
      <c r="I17" s="500"/>
      <c r="J17" s="563"/>
      <c r="K17" s="498"/>
      <c r="L17" s="498"/>
      <c r="M17" s="500"/>
      <c r="N17" s="507"/>
      <c r="O17" s="501"/>
      <c r="P17" s="568"/>
      <c r="Q17" s="166"/>
      <c r="R17" s="163"/>
    </row>
    <row r="18" spans="1:18" ht="178.5" customHeight="1" thickBot="1">
      <c r="A18" s="141" t="s">
        <v>180</v>
      </c>
      <c r="B18" s="134">
        <f>_xlfn.RANK.EQ(M18,$M$2:$M$103,0)+COUNTIF($M$2:M18,M18)-1</f>
        <v>1</v>
      </c>
      <c r="C18" s="135" t="s">
        <v>583</v>
      </c>
      <c r="D18" s="167" t="s">
        <v>584</v>
      </c>
      <c r="E18" s="137" t="s">
        <v>183</v>
      </c>
      <c r="F18" s="721"/>
      <c r="G18" s="168">
        <v>5</v>
      </c>
      <c r="H18" s="134">
        <v>3</v>
      </c>
      <c r="I18" s="500">
        <f>G18*H18</f>
        <v>15</v>
      </c>
      <c r="J18" s="169" t="s">
        <v>585</v>
      </c>
      <c r="K18" s="136">
        <v>3</v>
      </c>
      <c r="L18" s="134">
        <v>2</v>
      </c>
      <c r="M18" s="500">
        <f>K18*L18</f>
        <v>6</v>
      </c>
      <c r="N18" s="170" t="s">
        <v>586</v>
      </c>
      <c r="O18" s="501" t="s">
        <v>127</v>
      </c>
      <c r="P18" s="145" t="s">
        <v>587</v>
      </c>
      <c r="Q18" s="146"/>
      <c r="R18" s="147"/>
    </row>
    <row r="19" spans="1:18" s="173" customFormat="1" ht="182.25" customHeight="1" thickBot="1">
      <c r="A19" s="141" t="s">
        <v>570</v>
      </c>
      <c r="B19" s="134">
        <f>_xlfn.RANK.EQ(M19,$M$2:$M$103,0)+COUNTIF($M$2:M19,M19)-1</f>
        <v>2</v>
      </c>
      <c r="C19" s="142" t="s">
        <v>588</v>
      </c>
      <c r="D19" s="167" t="s">
        <v>589</v>
      </c>
      <c r="E19" s="137" t="s">
        <v>590</v>
      </c>
      <c r="F19" s="598"/>
      <c r="G19" s="136">
        <v>3</v>
      </c>
      <c r="H19" s="136">
        <v>3</v>
      </c>
      <c r="I19" s="500">
        <f>G19*H19</f>
        <v>9</v>
      </c>
      <c r="J19" s="142" t="s">
        <v>591</v>
      </c>
      <c r="K19" s="136">
        <v>3</v>
      </c>
      <c r="L19" s="136">
        <v>2</v>
      </c>
      <c r="M19" s="500">
        <f>K19*L19</f>
        <v>6</v>
      </c>
      <c r="N19" s="170" t="s">
        <v>586</v>
      </c>
      <c r="O19" s="138" t="s">
        <v>127</v>
      </c>
      <c r="P19" s="145" t="s">
        <v>592</v>
      </c>
      <c r="Q19" s="171"/>
      <c r="R19" s="172"/>
    </row>
    <row r="20" spans="1:18" ht="15.75" customHeight="1" thickBot="1">
      <c r="A20" s="605" t="s">
        <v>195</v>
      </c>
      <c r="B20" s="600"/>
      <c r="C20" s="600"/>
      <c r="D20" s="600"/>
      <c r="E20" s="600"/>
      <c r="F20" s="600"/>
      <c r="G20" s="600"/>
      <c r="H20" s="600"/>
      <c r="I20" s="600"/>
      <c r="J20" s="600"/>
      <c r="K20" s="600"/>
      <c r="L20" s="600"/>
      <c r="M20" s="600"/>
      <c r="N20" s="600"/>
      <c r="O20" s="600"/>
      <c r="P20" s="601"/>
      <c r="Q20" s="146"/>
      <c r="R20" s="147"/>
    </row>
    <row r="21" spans="1:18" ht="183" customHeight="1" thickBot="1">
      <c r="A21" s="153" t="s">
        <v>196</v>
      </c>
      <c r="B21" s="134" t="e">
        <f>_xlfn.RANK.EQ(M21,$M$2:$M$103,0)+COUNTIF($M$2:M21,M21)-1</f>
        <v>#N/A</v>
      </c>
      <c r="C21" s="563"/>
      <c r="D21" s="174"/>
      <c r="E21" s="497"/>
      <c r="F21" s="175" t="s">
        <v>593</v>
      </c>
      <c r="G21" s="498"/>
      <c r="H21" s="498"/>
      <c r="I21" s="500"/>
      <c r="J21" s="574"/>
      <c r="K21" s="498"/>
      <c r="L21" s="498"/>
      <c r="M21" s="500"/>
      <c r="N21" s="497"/>
      <c r="O21" s="501"/>
      <c r="P21" s="568"/>
      <c r="Q21" s="146"/>
      <c r="R21" s="147"/>
    </row>
    <row r="22" spans="1:18" ht="183" customHeight="1" thickBot="1">
      <c r="A22" s="176" t="s">
        <v>136</v>
      </c>
      <c r="B22" s="134" t="e">
        <f>_xlfn.RANK.EQ(M22,$M$2:$M$103,0)+COUNTIF($M$2:M22,M22)-1</f>
        <v>#N/A</v>
      </c>
      <c r="C22" s="563"/>
      <c r="D22" s="174"/>
      <c r="E22" s="497"/>
      <c r="F22" s="175" t="s">
        <v>593</v>
      </c>
      <c r="G22" s="498"/>
      <c r="H22" s="498"/>
      <c r="I22" s="500"/>
      <c r="J22" s="574"/>
      <c r="K22" s="498"/>
      <c r="L22" s="498"/>
      <c r="M22" s="500"/>
      <c r="N22" s="497"/>
      <c r="O22" s="177"/>
      <c r="P22" s="568"/>
      <c r="Q22" s="178"/>
      <c r="R22" s="147"/>
    </row>
    <row r="23" spans="1:18" ht="183" customHeight="1" thickBot="1">
      <c r="A23" s="176" t="s">
        <v>202</v>
      </c>
      <c r="B23" s="134" t="e">
        <f>_xlfn.RANK.EQ(M23,$M$2:$M$103,0)+COUNTIF($M$2:M23,M23)-1</f>
        <v>#N/A</v>
      </c>
      <c r="C23" s="563"/>
      <c r="D23" s="174"/>
      <c r="E23" s="497"/>
      <c r="F23" s="175" t="s">
        <v>593</v>
      </c>
      <c r="G23" s="498"/>
      <c r="H23" s="498"/>
      <c r="I23" s="500"/>
      <c r="J23" s="574"/>
      <c r="K23" s="498"/>
      <c r="L23" s="498"/>
      <c r="M23" s="500"/>
      <c r="N23" s="497"/>
      <c r="O23" s="177"/>
      <c r="P23" s="568"/>
      <c r="Q23" s="178"/>
      <c r="R23" s="147"/>
    </row>
    <row r="24" spans="1:18" s="106" customFormat="1" ht="18.75" customHeight="1" thickBot="1">
      <c r="A24" s="722" t="s">
        <v>214</v>
      </c>
      <c r="B24" s="600"/>
      <c r="C24" s="600"/>
      <c r="D24" s="600"/>
      <c r="E24" s="600"/>
      <c r="F24" s="600"/>
      <c r="G24" s="600"/>
      <c r="H24" s="600"/>
      <c r="I24" s="600"/>
      <c r="J24" s="600"/>
      <c r="K24" s="600"/>
      <c r="L24" s="600"/>
      <c r="M24" s="600"/>
      <c r="N24" s="600"/>
      <c r="O24" s="600"/>
      <c r="P24" s="601"/>
      <c r="Q24" s="132"/>
      <c r="R24" s="131"/>
    </row>
    <row r="25" spans="1:18" s="106" customFormat="1" ht="228" customHeight="1" thickBot="1">
      <c r="A25" s="141" t="s">
        <v>215</v>
      </c>
      <c r="B25" s="134"/>
      <c r="C25" s="135"/>
      <c r="D25" s="179"/>
      <c r="E25" s="137"/>
      <c r="F25" s="180" t="s">
        <v>594</v>
      </c>
      <c r="G25" s="136"/>
      <c r="H25" s="136"/>
      <c r="I25" s="500"/>
      <c r="J25" s="181"/>
      <c r="K25" s="136"/>
      <c r="L25" s="136"/>
      <c r="M25" s="500"/>
      <c r="N25" s="137"/>
      <c r="O25" s="138"/>
      <c r="P25" s="145"/>
      <c r="Q25" s="140"/>
      <c r="R25" s="131"/>
    </row>
    <row r="26" spans="1:18" s="106" customFormat="1" ht="18.75" customHeight="1" thickBot="1">
      <c r="A26" s="599" t="s">
        <v>221</v>
      </c>
      <c r="B26" s="600"/>
      <c r="C26" s="600"/>
      <c r="D26" s="600"/>
      <c r="E26" s="600"/>
      <c r="F26" s="600"/>
      <c r="G26" s="600"/>
      <c r="H26" s="600"/>
      <c r="I26" s="600"/>
      <c r="J26" s="600"/>
      <c r="K26" s="600"/>
      <c r="L26" s="600"/>
      <c r="M26" s="600"/>
      <c r="N26" s="600"/>
      <c r="O26" s="600"/>
      <c r="P26" s="601"/>
      <c r="Q26" s="132"/>
      <c r="R26" s="131"/>
    </row>
    <row r="27" spans="1:18" s="151" customFormat="1" ht="209.1" customHeight="1" thickBot="1">
      <c r="A27" s="155" t="s">
        <v>71</v>
      </c>
      <c r="B27" s="134" t="e">
        <f>_xlfn.RANK.EQ(M27,$M$2:$M$103,0)+COUNTIF($M$2:M27,M27)-1</f>
        <v>#N/A</v>
      </c>
      <c r="C27" s="498"/>
      <c r="D27" s="174"/>
      <c r="E27" s="497"/>
      <c r="F27" s="175" t="s">
        <v>595</v>
      </c>
      <c r="G27" s="498"/>
      <c r="H27" s="498"/>
      <c r="I27" s="500"/>
      <c r="J27" s="574"/>
      <c r="K27" s="498"/>
      <c r="L27" s="498"/>
      <c r="M27" s="500"/>
      <c r="N27" s="165"/>
      <c r="O27" s="177"/>
      <c r="P27" s="568"/>
      <c r="Q27" s="512"/>
      <c r="R27" s="513"/>
    </row>
    <row r="28" spans="1:18" s="106" customFormat="1" ht="18.75" customHeight="1" thickBot="1">
      <c r="A28" s="602" t="s">
        <v>228</v>
      </c>
      <c r="B28" s="603"/>
      <c r="C28" s="603"/>
      <c r="D28" s="603"/>
      <c r="E28" s="603"/>
      <c r="F28" s="603"/>
      <c r="G28" s="603"/>
      <c r="H28" s="603"/>
      <c r="I28" s="603"/>
      <c r="J28" s="603"/>
      <c r="K28" s="603"/>
      <c r="L28" s="603"/>
      <c r="M28" s="603"/>
      <c r="N28" s="603"/>
      <c r="O28" s="603"/>
      <c r="P28" s="604"/>
      <c r="Q28" s="132"/>
      <c r="R28" s="131"/>
    </row>
    <row r="29" spans="1:18" ht="157.9" thickBot="1">
      <c r="A29" s="141" t="s">
        <v>569</v>
      </c>
      <c r="B29" s="134">
        <f>_xlfn.RANK.EQ(M29,$M$2:$M$103,0)+COUNTIF($M$2:M29,M29)-1</f>
        <v>3</v>
      </c>
      <c r="C29" s="136" t="s">
        <v>596</v>
      </c>
      <c r="D29" s="182" t="s">
        <v>597</v>
      </c>
      <c r="E29" s="137" t="s">
        <v>598</v>
      </c>
      <c r="F29" s="183" t="s">
        <v>599</v>
      </c>
      <c r="G29" s="134">
        <v>3</v>
      </c>
      <c r="H29" s="136">
        <v>4</v>
      </c>
      <c r="I29" s="500">
        <f>G29*H29</f>
        <v>12</v>
      </c>
      <c r="J29" s="184" t="s">
        <v>600</v>
      </c>
      <c r="K29" s="134">
        <v>1</v>
      </c>
      <c r="L29" s="136">
        <v>3</v>
      </c>
      <c r="M29" s="500">
        <f>K29*L29</f>
        <v>3</v>
      </c>
      <c r="N29" s="137" t="s">
        <v>586</v>
      </c>
      <c r="O29" s="185" t="s">
        <v>127</v>
      </c>
      <c r="P29" s="139" t="s">
        <v>601</v>
      </c>
      <c r="Q29" s="146"/>
      <c r="R29" s="147"/>
    </row>
    <row r="30" spans="1:18" ht="313.5" customHeight="1" thickBot="1">
      <c r="A30" s="186" t="s">
        <v>229</v>
      </c>
      <c r="B30" s="134" t="e">
        <f>_xlfn.RANK.EQ(M30,$M$2:$M$103,0)+COUNTIF($M$2:M30,M30)-1</f>
        <v>#N/A</v>
      </c>
      <c r="C30" s="187"/>
      <c r="D30" s="188"/>
      <c r="E30" s="137"/>
      <c r="F30" s="183" t="s">
        <v>599</v>
      </c>
      <c r="G30" s="136"/>
      <c r="H30" s="136"/>
      <c r="I30" s="500"/>
      <c r="J30" s="189"/>
      <c r="K30" s="136"/>
      <c r="L30" s="136"/>
      <c r="M30" s="500"/>
      <c r="N30" s="137"/>
      <c r="O30" s="185"/>
      <c r="P30" s="139"/>
      <c r="Q30" s="146"/>
      <c r="R30" s="147"/>
    </row>
    <row r="31" spans="1:18" ht="313.5" customHeight="1" thickBot="1">
      <c r="A31" s="188" t="s">
        <v>602</v>
      </c>
      <c r="B31" s="137" t="s">
        <v>237</v>
      </c>
      <c r="C31" s="183" t="s">
        <v>233</v>
      </c>
      <c r="D31" s="136">
        <v>4</v>
      </c>
      <c r="E31" s="136">
        <v>5</v>
      </c>
      <c r="F31" s="500">
        <f>D31*E31</f>
        <v>20</v>
      </c>
      <c r="G31" s="189" t="s">
        <v>603</v>
      </c>
      <c r="H31" s="136">
        <v>2</v>
      </c>
      <c r="I31" s="136">
        <v>5</v>
      </c>
      <c r="J31" s="500">
        <f>H31*I31</f>
        <v>10</v>
      </c>
      <c r="K31" s="137"/>
      <c r="L31" s="185"/>
      <c r="M31" s="299"/>
      <c r="N31" s="137"/>
      <c r="O31" s="185"/>
      <c r="P31" s="382"/>
      <c r="Q31" s="383"/>
      <c r="R31" s="384"/>
    </row>
    <row r="32" spans="1:18" ht="15.75" customHeight="1" thickBot="1">
      <c r="A32" s="599" t="s">
        <v>84</v>
      </c>
      <c r="B32" s="600"/>
      <c r="C32" s="600"/>
      <c r="D32" s="600"/>
      <c r="E32" s="600"/>
      <c r="F32" s="600"/>
      <c r="G32" s="600"/>
      <c r="H32" s="600"/>
      <c r="I32" s="600"/>
      <c r="J32" s="600"/>
      <c r="K32" s="600"/>
      <c r="L32" s="600"/>
      <c r="M32" s="600"/>
      <c r="N32" s="600"/>
      <c r="O32" s="600"/>
      <c r="P32" s="601"/>
      <c r="Q32" s="146"/>
      <c r="R32" s="147"/>
    </row>
    <row r="33" spans="1:18" ht="180" customHeight="1" thickBot="1">
      <c r="A33" s="190" t="s">
        <v>243</v>
      </c>
      <c r="B33" s="134" t="e">
        <f>_xlfn.RANK.EQ(M33,$M$2:$M$103,0)+COUNTIF($M$2:M33,M33)-1</f>
        <v>#N/A</v>
      </c>
      <c r="C33" s="135"/>
      <c r="D33" s="191"/>
      <c r="E33" s="137"/>
      <c r="F33" s="183" t="s">
        <v>599</v>
      </c>
      <c r="G33" s="136"/>
      <c r="H33" s="136"/>
      <c r="I33" s="500"/>
      <c r="J33" s="189"/>
      <c r="K33" s="136"/>
      <c r="L33" s="136"/>
      <c r="M33" s="500"/>
      <c r="N33" s="165"/>
      <c r="O33" s="192"/>
      <c r="P33" s="568"/>
      <c r="Q33" s="146"/>
      <c r="R33" s="147"/>
    </row>
    <row r="34" spans="1:18">
      <c r="N34" s="108"/>
      <c r="P34" s="196"/>
    </row>
    <row r="35" spans="1:18">
      <c r="N35" s="108"/>
    </row>
    <row r="36" spans="1:18">
      <c r="N36" s="108"/>
    </row>
    <row r="37" spans="1:18">
      <c r="N37" s="108"/>
    </row>
    <row r="38" spans="1:18">
      <c r="N38" s="108"/>
    </row>
    <row r="39" spans="1:18" ht="18.75">
      <c r="D39" s="198"/>
      <c r="N39" s="108"/>
    </row>
    <row r="40" spans="1:18">
      <c r="N40" s="108"/>
    </row>
    <row r="41" spans="1:18">
      <c r="N41" s="108"/>
    </row>
    <row r="42" spans="1:18">
      <c r="N42" s="108"/>
    </row>
    <row r="43" spans="1:18">
      <c r="N43" s="108"/>
    </row>
    <row r="44" spans="1:18">
      <c r="N44" s="108"/>
    </row>
    <row r="45" spans="1:18">
      <c r="N45" s="108"/>
    </row>
    <row r="46" spans="1:18">
      <c r="N46" s="108"/>
    </row>
    <row r="47" spans="1:18">
      <c r="N47" s="108"/>
    </row>
    <row r="48" spans="1:18">
      <c r="N48" s="108"/>
    </row>
    <row r="49" spans="14:14">
      <c r="N49" s="108"/>
    </row>
    <row r="50" spans="14:14">
      <c r="N50" s="108"/>
    </row>
    <row r="51" spans="14:14">
      <c r="N51" s="108"/>
    </row>
    <row r="52" spans="14:14">
      <c r="N52" s="108"/>
    </row>
    <row r="53" spans="14:14">
      <c r="N53" s="108"/>
    </row>
    <row r="54" spans="14:14">
      <c r="N54" s="108"/>
    </row>
    <row r="55" spans="14:14">
      <c r="N55" s="108"/>
    </row>
    <row r="56" spans="14:14">
      <c r="N56" s="108"/>
    </row>
    <row r="57" spans="14:14">
      <c r="N57" s="108"/>
    </row>
    <row r="58" spans="14:14">
      <c r="N58" s="108"/>
    </row>
    <row r="59" spans="14:14">
      <c r="N59" s="108"/>
    </row>
    <row r="60" spans="14:14">
      <c r="N60" s="108"/>
    </row>
    <row r="61" spans="14:14">
      <c r="N61" s="108"/>
    </row>
    <row r="62" spans="14:14">
      <c r="N62" s="108"/>
    </row>
    <row r="63" spans="14:14">
      <c r="N63" s="108"/>
    </row>
    <row r="64" spans="14:14">
      <c r="N64" s="108"/>
    </row>
    <row r="65" spans="14:14">
      <c r="N65" s="108"/>
    </row>
    <row r="66" spans="14:14">
      <c r="N66" s="108"/>
    </row>
    <row r="67" spans="14:14">
      <c r="N67" s="108"/>
    </row>
    <row r="68" spans="14:14">
      <c r="N68" s="108"/>
    </row>
    <row r="69" spans="14:14">
      <c r="N69" s="108"/>
    </row>
    <row r="70" spans="14:14">
      <c r="N70" s="108"/>
    </row>
    <row r="71" spans="14:14">
      <c r="N71" s="108"/>
    </row>
    <row r="72" spans="14:14">
      <c r="N72" s="108"/>
    </row>
    <row r="73" spans="14:14">
      <c r="N73" s="108"/>
    </row>
    <row r="74" spans="14:14">
      <c r="N74" s="108"/>
    </row>
    <row r="75" spans="14:14">
      <c r="N75" s="108"/>
    </row>
    <row r="76" spans="14:14">
      <c r="N76" s="108"/>
    </row>
    <row r="77" spans="14:14">
      <c r="N77" s="108"/>
    </row>
    <row r="78" spans="14:14">
      <c r="N78" s="108"/>
    </row>
    <row r="79" spans="14:14">
      <c r="N79" s="108"/>
    </row>
    <row r="80" spans="14:14">
      <c r="N80" s="108"/>
    </row>
    <row r="81" spans="14:14">
      <c r="N81" s="108"/>
    </row>
    <row r="82" spans="14:14">
      <c r="N82" s="108"/>
    </row>
    <row r="83" spans="14:14">
      <c r="N83" s="108"/>
    </row>
    <row r="84" spans="14:14">
      <c r="N84" s="108"/>
    </row>
    <row r="85" spans="14:14">
      <c r="N85" s="108"/>
    </row>
    <row r="86" spans="14:14">
      <c r="N86" s="108"/>
    </row>
    <row r="87" spans="14:14">
      <c r="N87" s="108"/>
    </row>
    <row r="88" spans="14:14">
      <c r="N88" s="108"/>
    </row>
    <row r="89" spans="14:14">
      <c r="N89" s="108"/>
    </row>
    <row r="90" spans="14:14">
      <c r="N90" s="108"/>
    </row>
    <row r="91" spans="14:14">
      <c r="N91" s="108"/>
    </row>
    <row r="92" spans="14:14">
      <c r="N92" s="108"/>
    </row>
    <row r="93" spans="14:14">
      <c r="N93" s="108"/>
    </row>
    <row r="94" spans="14:14">
      <c r="N94" s="108"/>
    </row>
    <row r="95" spans="14:14">
      <c r="N95" s="108"/>
    </row>
    <row r="96" spans="14:14">
      <c r="N96" s="108"/>
    </row>
    <row r="97" spans="14:14">
      <c r="N97" s="108"/>
    </row>
    <row r="98" spans="14:14">
      <c r="N98" s="108"/>
    </row>
    <row r="99" spans="14:14">
      <c r="N99" s="108"/>
    </row>
    <row r="100" spans="14:14">
      <c r="N100" s="108"/>
    </row>
    <row r="101" spans="14:14">
      <c r="N101" s="108"/>
    </row>
    <row r="102" spans="14:14">
      <c r="N102" s="108"/>
    </row>
    <row r="103" spans="14:14">
      <c r="N103" s="108"/>
    </row>
    <row r="104" spans="14:14">
      <c r="N104" s="108"/>
    </row>
    <row r="105" spans="14:14">
      <c r="N105" s="108"/>
    </row>
    <row r="106" spans="14:14">
      <c r="N106" s="108"/>
    </row>
    <row r="107" spans="14:14">
      <c r="N107" s="108"/>
    </row>
    <row r="108" spans="14:14">
      <c r="N108" s="108"/>
    </row>
    <row r="109" spans="14:14">
      <c r="N109" s="108"/>
    </row>
    <row r="110" spans="14:14">
      <c r="N110" s="108"/>
    </row>
    <row r="111" spans="14:14">
      <c r="N111" s="108"/>
    </row>
    <row r="112" spans="14:14">
      <c r="N112" s="108"/>
    </row>
    <row r="113" spans="14:14">
      <c r="N113" s="108"/>
    </row>
    <row r="114" spans="14:14">
      <c r="N114" s="108"/>
    </row>
    <row r="115" spans="14:14">
      <c r="N115" s="108"/>
    </row>
    <row r="116" spans="14:14">
      <c r="N116" s="108"/>
    </row>
    <row r="117" spans="14:14">
      <c r="N117" s="108"/>
    </row>
    <row r="118" spans="14:14">
      <c r="N118" s="108"/>
    </row>
    <row r="119" spans="14:14">
      <c r="N119" s="108"/>
    </row>
    <row r="120" spans="14:14">
      <c r="N120" s="108"/>
    </row>
    <row r="121" spans="14:14">
      <c r="N121" s="108"/>
    </row>
    <row r="122" spans="14:14">
      <c r="N122" s="108"/>
    </row>
    <row r="123" spans="14:14">
      <c r="N123" s="108"/>
    </row>
    <row r="124" spans="14:14">
      <c r="N124" s="108"/>
    </row>
    <row r="125" spans="14:14">
      <c r="N125" s="108"/>
    </row>
    <row r="126" spans="14:14">
      <c r="N126" s="108"/>
    </row>
    <row r="127" spans="14:14">
      <c r="N127" s="108"/>
    </row>
    <row r="128" spans="14:14">
      <c r="N128" s="108"/>
    </row>
    <row r="129" spans="14:14">
      <c r="N129" s="108"/>
    </row>
    <row r="130" spans="14:14">
      <c r="N130" s="108"/>
    </row>
    <row r="131" spans="14:14">
      <c r="N131" s="108"/>
    </row>
    <row r="132" spans="14:14">
      <c r="N132" s="108"/>
    </row>
    <row r="970" spans="3:18">
      <c r="C970" s="108"/>
      <c r="D970" s="108"/>
      <c r="G970" s="108"/>
      <c r="H970" s="108"/>
      <c r="I970" s="108"/>
      <c r="J970" s="108"/>
      <c r="K970" s="108"/>
      <c r="L970" s="108"/>
      <c r="M970" s="108"/>
      <c r="N970" s="108"/>
      <c r="P970" s="108"/>
      <c r="Q970" s="108"/>
      <c r="R970" s="108"/>
    </row>
    <row r="976" spans="3:18">
      <c r="C976" s="108"/>
      <c r="D976" s="108"/>
      <c r="G976" s="108"/>
      <c r="H976" s="108"/>
      <c r="I976" s="108"/>
      <c r="J976" s="108"/>
      <c r="K976" s="108"/>
      <c r="L976" s="108"/>
      <c r="M976" s="108"/>
      <c r="N976" s="108"/>
      <c r="P976" s="108"/>
      <c r="Q976" s="108"/>
      <c r="R976" s="108"/>
    </row>
  </sheetData>
  <sheetProtection formatCells="0" formatColumns="0" formatRows="0" insertColumns="0" insertRows="0"/>
  <mergeCells count="20">
    <mergeCell ref="A28:P28"/>
    <mergeCell ref="A32:P32"/>
    <mergeCell ref="F14:F15"/>
    <mergeCell ref="A16:P16"/>
    <mergeCell ref="F17:F19"/>
    <mergeCell ref="A20:P20"/>
    <mergeCell ref="A24:P24"/>
    <mergeCell ref="A26:P26"/>
    <mergeCell ref="A13:P13"/>
    <mergeCell ref="K1:M1"/>
    <mergeCell ref="A3:B3"/>
    <mergeCell ref="C3:E3"/>
    <mergeCell ref="G3:I3"/>
    <mergeCell ref="K3:M3"/>
    <mergeCell ref="N3:O3"/>
    <mergeCell ref="A5:P5"/>
    <mergeCell ref="F6:F7"/>
    <mergeCell ref="F8:F9"/>
    <mergeCell ref="A10:P10"/>
    <mergeCell ref="F11:F12"/>
  </mergeCells>
  <conditionalFormatting sqref="F31">
    <cfRule type="cellIs" dxfId="99" priority="6" operator="between">
      <formula>1</formula>
      <formula>3</formula>
    </cfRule>
    <cfRule type="cellIs" dxfId="98" priority="7" operator="between">
      <formula>4</formula>
      <formula>9</formula>
    </cfRule>
    <cfRule type="cellIs" dxfId="97" priority="8" operator="between">
      <formula>10</formula>
      <formula>19</formula>
    </cfRule>
    <cfRule type="cellIs" dxfId="96" priority="9" operator="greaterThanOrEqual">
      <formula>20</formula>
    </cfRule>
    <cfRule type="cellIs" dxfId="95" priority="10" operator="equal">
      <formula>0</formula>
    </cfRule>
  </conditionalFormatting>
  <conditionalFormatting sqref="I6:I9">
    <cfRule type="cellIs" dxfId="94" priority="131" operator="between">
      <formula>1</formula>
      <formula>3</formula>
    </cfRule>
    <cfRule type="cellIs" dxfId="93" priority="132" operator="between">
      <formula>4</formula>
      <formula>9</formula>
    </cfRule>
    <cfRule type="cellIs" dxfId="92" priority="133" operator="between">
      <formula>10</formula>
      <formula>19</formula>
    </cfRule>
    <cfRule type="cellIs" dxfId="91" priority="134" operator="greaterThanOrEqual">
      <formula>20</formula>
    </cfRule>
    <cfRule type="cellIs" dxfId="90" priority="135" operator="equal">
      <formula>0</formula>
    </cfRule>
  </conditionalFormatting>
  <conditionalFormatting sqref="I11:I12">
    <cfRule type="cellIs" dxfId="89" priority="121" operator="between">
      <formula>1</formula>
      <formula>3</formula>
    </cfRule>
    <cfRule type="cellIs" dxfId="88" priority="122" operator="between">
      <formula>4</formula>
      <formula>9</formula>
    </cfRule>
    <cfRule type="cellIs" dxfId="87" priority="123" operator="between">
      <formula>10</formula>
      <formula>19</formula>
    </cfRule>
    <cfRule type="cellIs" dxfId="86" priority="124" operator="greaterThanOrEqual">
      <formula>20</formula>
    </cfRule>
    <cfRule type="cellIs" dxfId="85" priority="125" operator="equal">
      <formula>0</formula>
    </cfRule>
  </conditionalFormatting>
  <conditionalFormatting sqref="I14:I15">
    <cfRule type="cellIs" dxfId="84" priority="111" operator="between">
      <formula>1</formula>
      <formula>3</formula>
    </cfRule>
    <cfRule type="cellIs" dxfId="83" priority="112" operator="between">
      <formula>4</formula>
      <formula>9</formula>
    </cfRule>
    <cfRule type="cellIs" dxfId="82" priority="113" operator="between">
      <formula>10</formula>
      <formula>19</formula>
    </cfRule>
    <cfRule type="cellIs" dxfId="81" priority="114" operator="greaterThanOrEqual">
      <formula>20</formula>
    </cfRule>
    <cfRule type="cellIs" dxfId="80" priority="115" operator="equal">
      <formula>0</formula>
    </cfRule>
  </conditionalFormatting>
  <conditionalFormatting sqref="I17:I19">
    <cfRule type="cellIs" dxfId="79" priority="21" operator="between">
      <formula>1</formula>
      <formula>3</formula>
    </cfRule>
    <cfRule type="cellIs" dxfId="78" priority="22" operator="between">
      <formula>4</formula>
      <formula>9</formula>
    </cfRule>
    <cfRule type="cellIs" dxfId="77" priority="23" operator="between">
      <formula>10</formula>
      <formula>19</formula>
    </cfRule>
    <cfRule type="cellIs" dxfId="76" priority="24" operator="greaterThanOrEqual">
      <formula>20</formula>
    </cfRule>
    <cfRule type="cellIs" dxfId="75" priority="25" operator="equal">
      <formula>0</formula>
    </cfRule>
  </conditionalFormatting>
  <conditionalFormatting sqref="I21:I23">
    <cfRule type="cellIs" dxfId="74" priority="91" operator="between">
      <formula>1</formula>
      <formula>3</formula>
    </cfRule>
    <cfRule type="cellIs" dxfId="73" priority="92" operator="between">
      <formula>4</formula>
      <formula>9</formula>
    </cfRule>
    <cfRule type="cellIs" dxfId="72" priority="93" operator="between">
      <formula>10</formula>
      <formula>19</formula>
    </cfRule>
    <cfRule type="cellIs" dxfId="71" priority="94" operator="greaterThanOrEqual">
      <formula>20</formula>
    </cfRule>
    <cfRule type="cellIs" dxfId="70" priority="95" operator="equal">
      <formula>0</formula>
    </cfRule>
  </conditionalFormatting>
  <conditionalFormatting sqref="I25">
    <cfRule type="cellIs" dxfId="69" priority="86" operator="between">
      <formula>1</formula>
      <formula>3</formula>
    </cfRule>
    <cfRule type="cellIs" dxfId="68" priority="87" operator="between">
      <formula>4</formula>
      <formula>9</formula>
    </cfRule>
    <cfRule type="cellIs" dxfId="67" priority="88" operator="between">
      <formula>10</formula>
      <formula>19</formula>
    </cfRule>
    <cfRule type="cellIs" dxfId="66" priority="89" operator="greaterThanOrEqual">
      <formula>20</formula>
    </cfRule>
    <cfRule type="cellIs" dxfId="65" priority="90" operator="equal">
      <formula>0</formula>
    </cfRule>
  </conditionalFormatting>
  <conditionalFormatting sqref="I27">
    <cfRule type="cellIs" dxfId="64" priority="81" operator="between">
      <formula>1</formula>
      <formula>3</formula>
    </cfRule>
    <cfRule type="cellIs" dxfId="63" priority="82" operator="between">
      <formula>4</formula>
      <formula>9</formula>
    </cfRule>
    <cfRule type="cellIs" dxfId="62" priority="83" operator="between">
      <formula>10</formula>
      <formula>19</formula>
    </cfRule>
    <cfRule type="cellIs" dxfId="61" priority="84" operator="greaterThanOrEqual">
      <formula>20</formula>
    </cfRule>
    <cfRule type="cellIs" dxfId="60" priority="85" operator="equal">
      <formula>0</formula>
    </cfRule>
  </conditionalFormatting>
  <conditionalFormatting sqref="I29:I30">
    <cfRule type="cellIs" dxfId="59" priority="36" operator="between">
      <formula>1</formula>
      <formula>3</formula>
    </cfRule>
    <cfRule type="cellIs" dxfId="58" priority="37" operator="between">
      <formula>4</formula>
      <formula>9</formula>
    </cfRule>
    <cfRule type="cellIs" dxfId="57" priority="38" operator="between">
      <formula>10</formula>
      <formula>19</formula>
    </cfRule>
    <cfRule type="cellIs" dxfId="56" priority="39" operator="greaterThanOrEqual">
      <formula>20</formula>
    </cfRule>
    <cfRule type="cellIs" dxfId="55" priority="40" operator="equal">
      <formula>0</formula>
    </cfRule>
  </conditionalFormatting>
  <conditionalFormatting sqref="I33">
    <cfRule type="cellIs" dxfId="54" priority="66" operator="between">
      <formula>1</formula>
      <formula>3</formula>
    </cfRule>
    <cfRule type="cellIs" dxfId="53" priority="67" operator="between">
      <formula>4</formula>
      <formula>9</formula>
    </cfRule>
    <cfRule type="cellIs" dxfId="52" priority="68" operator="between">
      <formula>10</formula>
      <formula>19</formula>
    </cfRule>
    <cfRule type="cellIs" dxfId="51" priority="69" operator="greaterThanOrEqual">
      <formula>20</formula>
    </cfRule>
    <cfRule type="cellIs" dxfId="50" priority="70" operator="equal">
      <formula>0</formula>
    </cfRule>
  </conditionalFormatting>
  <conditionalFormatting sqref="J31">
    <cfRule type="cellIs" dxfId="49" priority="1" operator="between">
      <formula>1</formula>
      <formula>3</formula>
    </cfRule>
    <cfRule type="cellIs" dxfId="48" priority="2" operator="between">
      <formula>4</formula>
      <formula>9</formula>
    </cfRule>
    <cfRule type="cellIs" dxfId="47" priority="3" operator="between">
      <formula>10</formula>
      <formula>19</formula>
    </cfRule>
    <cfRule type="cellIs" dxfId="46" priority="4" operator="greaterThanOrEqual">
      <formula>20</formula>
    </cfRule>
    <cfRule type="cellIs" dxfId="45" priority="5" operator="equal">
      <formula>0</formula>
    </cfRule>
  </conditionalFormatting>
  <conditionalFormatting sqref="M6:M9">
    <cfRule type="cellIs" dxfId="44" priority="151" operator="between">
      <formula>1</formula>
      <formula>3</formula>
    </cfRule>
    <cfRule type="cellIs" dxfId="43" priority="152" operator="between">
      <formula>4</formula>
      <formula>9</formula>
    </cfRule>
    <cfRule type="cellIs" dxfId="42" priority="153" operator="between">
      <formula>10</formula>
      <formula>19</formula>
    </cfRule>
    <cfRule type="cellIs" dxfId="41" priority="154" operator="greaterThanOrEqual">
      <formula>20</formula>
    </cfRule>
    <cfRule type="cellIs" dxfId="40" priority="155" operator="equal">
      <formula>0</formula>
    </cfRule>
  </conditionalFormatting>
  <conditionalFormatting sqref="M11:M12">
    <cfRule type="cellIs" dxfId="39" priority="171" operator="between">
      <formula>1</formula>
      <formula>3</formula>
    </cfRule>
    <cfRule type="cellIs" dxfId="38" priority="172" operator="between">
      <formula>4</formula>
      <formula>9</formula>
    </cfRule>
    <cfRule type="cellIs" dxfId="37" priority="173" operator="between">
      <formula>10</formula>
      <formula>19</formula>
    </cfRule>
    <cfRule type="cellIs" dxfId="36" priority="174" operator="greaterThanOrEqual">
      <formula>20</formula>
    </cfRule>
    <cfRule type="cellIs" dxfId="35" priority="175" operator="equal">
      <formula>0</formula>
    </cfRule>
  </conditionalFormatting>
  <conditionalFormatting sqref="M14:M15">
    <cfRule type="cellIs" dxfId="34" priority="181" operator="between">
      <formula>1</formula>
      <formula>3</formula>
    </cfRule>
    <cfRule type="cellIs" dxfId="33" priority="182" operator="between">
      <formula>4</formula>
      <formula>9</formula>
    </cfRule>
    <cfRule type="cellIs" dxfId="32" priority="183" operator="between">
      <formula>10</formula>
      <formula>19</formula>
    </cfRule>
    <cfRule type="cellIs" dxfId="31" priority="184" operator="greaterThanOrEqual">
      <formula>20</formula>
    </cfRule>
    <cfRule type="cellIs" dxfId="30" priority="185" operator="equal">
      <formula>0</formula>
    </cfRule>
  </conditionalFormatting>
  <conditionalFormatting sqref="M17:M19">
    <cfRule type="cellIs" dxfId="29" priority="26" operator="between">
      <formula>1</formula>
      <formula>3</formula>
    </cfRule>
    <cfRule type="cellIs" dxfId="28" priority="27" operator="between">
      <formula>4</formula>
      <formula>9</formula>
    </cfRule>
    <cfRule type="cellIs" dxfId="27" priority="28" operator="between">
      <formula>10</formula>
      <formula>19</formula>
    </cfRule>
    <cfRule type="cellIs" dxfId="26" priority="29" operator="greaterThanOrEqual">
      <formula>20</formula>
    </cfRule>
    <cfRule type="cellIs" dxfId="25" priority="30" operator="equal">
      <formula>0</formula>
    </cfRule>
  </conditionalFormatting>
  <conditionalFormatting sqref="M21:M23">
    <cfRule type="cellIs" dxfId="24" priority="196" operator="between">
      <formula>1</formula>
      <formula>3</formula>
    </cfRule>
    <cfRule type="cellIs" dxfId="23" priority="197" operator="between">
      <formula>4</formula>
      <formula>9</formula>
    </cfRule>
    <cfRule type="cellIs" dxfId="22" priority="198" operator="between">
      <formula>10</formula>
      <formula>19</formula>
    </cfRule>
    <cfRule type="cellIs" dxfId="21" priority="199" operator="greaterThanOrEqual">
      <formula>20</formula>
    </cfRule>
    <cfRule type="cellIs" dxfId="20" priority="200" operator="equal">
      <formula>0</formula>
    </cfRule>
  </conditionalFormatting>
  <conditionalFormatting sqref="M25">
    <cfRule type="cellIs" dxfId="19" priority="41" operator="between">
      <formula>1</formula>
      <formula>3</formula>
    </cfRule>
    <cfRule type="cellIs" dxfId="18" priority="42" operator="between">
      <formula>4</formula>
      <formula>9</formula>
    </cfRule>
    <cfRule type="cellIs" dxfId="17" priority="43" operator="between">
      <formula>10</formula>
      <formula>19</formula>
    </cfRule>
    <cfRule type="cellIs" dxfId="16" priority="44" operator="greaterThanOrEqual">
      <formula>20</formula>
    </cfRule>
    <cfRule type="cellIs" dxfId="15" priority="45" operator="equal">
      <formula>0</formula>
    </cfRule>
  </conditionalFormatting>
  <conditionalFormatting sqref="M27">
    <cfRule type="cellIs" dxfId="14" priority="46" operator="between">
      <formula>1</formula>
      <formula>3</formula>
    </cfRule>
    <cfRule type="cellIs" dxfId="13" priority="47" operator="between">
      <formula>4</formula>
      <formula>9</formula>
    </cfRule>
    <cfRule type="cellIs" dxfId="12" priority="48" operator="between">
      <formula>10</formula>
      <formula>19</formula>
    </cfRule>
    <cfRule type="cellIs" dxfId="11" priority="49" operator="greaterThanOrEqual">
      <formula>20</formula>
    </cfRule>
    <cfRule type="cellIs" dxfId="10" priority="50" operator="equal">
      <formula>0</formula>
    </cfRule>
  </conditionalFormatting>
  <conditionalFormatting sqref="M29:M30">
    <cfRule type="cellIs" dxfId="9" priority="31" operator="between">
      <formula>1</formula>
      <formula>3</formula>
    </cfRule>
    <cfRule type="cellIs" dxfId="8" priority="32" operator="between">
      <formula>4</formula>
      <formula>9</formula>
    </cfRule>
    <cfRule type="cellIs" dxfId="7" priority="33" operator="between">
      <formula>10</formula>
      <formula>19</formula>
    </cfRule>
    <cfRule type="cellIs" dxfId="6" priority="34" operator="greaterThanOrEqual">
      <formula>20</formula>
    </cfRule>
    <cfRule type="cellIs" dxfId="5" priority="35" operator="equal">
      <formula>0</formula>
    </cfRule>
  </conditionalFormatting>
  <conditionalFormatting sqref="M33">
    <cfRule type="cellIs" dxfId="4" priority="61" operator="between">
      <formula>1</formula>
      <formula>3</formula>
    </cfRule>
    <cfRule type="cellIs" dxfId="3" priority="62" operator="between">
      <formula>4</formula>
      <formula>9</formula>
    </cfRule>
    <cfRule type="cellIs" dxfId="2" priority="63" operator="between">
      <formula>10</formula>
      <formula>19</formula>
    </cfRule>
    <cfRule type="cellIs" dxfId="1" priority="64" operator="greaterThanOrEqual">
      <formula>20</formula>
    </cfRule>
    <cfRule type="cellIs" dxfId="0" priority="65" operator="equal">
      <formula>0</formula>
    </cfRule>
  </conditionalFormatting>
  <printOptions horizontalCentered="1"/>
  <pageMargins left="0.11811023622047245" right="0.11811023622047245" top="7.874015748031496E-2" bottom="7.874015748031496E-2" header="3.937007874015748E-2" footer="3.937007874015748E-2"/>
  <pageSetup paperSize="9" scale="22" orientation="portrait" r:id="rId1"/>
  <headerFooter alignWithMargins="0">
    <oddFooter>&amp;RPage &amp;P</oddFooter>
  </headerFooter>
  <rowBreaks count="2" manualBreakCount="2">
    <brk id="15" max="16383" man="1"/>
    <brk id="27"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31F0-C489-4A35-B00D-EAC0D3053DE4}">
  <dimension ref="A1"/>
  <sheetViews>
    <sheetView workbookViewId="0"/>
  </sheetViews>
  <sheetFormatPr defaultColWidth="8.86328125"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2:J42"/>
  <sheetViews>
    <sheetView showGridLines="0" zoomScale="120" zoomScaleNormal="120" zoomScalePageLayoutView="55" workbookViewId="0">
      <selection activeCell="A36" sqref="A36"/>
    </sheetView>
  </sheetViews>
  <sheetFormatPr defaultColWidth="8.73046875" defaultRowHeight="14.25"/>
  <cols>
    <col min="1" max="1" width="91.265625" style="22" customWidth="1"/>
    <col min="2" max="2" width="8.1328125" style="22" bestFit="1" customWidth="1"/>
    <col min="3" max="3" width="8.73046875" style="22"/>
    <col min="4" max="4" width="27" style="22" customWidth="1"/>
    <col min="5" max="16384" width="8.73046875" style="22"/>
  </cols>
  <sheetData>
    <row r="2" spans="1:2">
      <c r="A2" s="73" t="s">
        <v>37</v>
      </c>
      <c r="B2" s="74"/>
    </row>
    <row r="3" spans="1:2">
      <c r="A3" s="74"/>
      <c r="B3" s="74"/>
    </row>
    <row r="4" spans="1:2">
      <c r="A4" s="65" t="s">
        <v>38</v>
      </c>
      <c r="B4" s="65" t="s">
        <v>39</v>
      </c>
    </row>
    <row r="5" spans="1:2">
      <c r="A5" s="74"/>
      <c r="B5" s="74"/>
    </row>
    <row r="6" spans="1:2">
      <c r="A6" s="65" t="s">
        <v>40</v>
      </c>
      <c r="B6" s="65" t="s">
        <v>41</v>
      </c>
    </row>
    <row r="7" spans="1:2">
      <c r="A7" s="74"/>
      <c r="B7" s="74"/>
    </row>
    <row r="8" spans="1:2">
      <c r="A8" s="65" t="s">
        <v>42</v>
      </c>
      <c r="B8" s="65" t="s">
        <v>43</v>
      </c>
    </row>
    <row r="9" spans="1:2">
      <c r="A9" s="74"/>
      <c r="B9" s="74"/>
    </row>
    <row r="10" spans="1:2">
      <c r="A10" s="65" t="s">
        <v>44</v>
      </c>
      <c r="B10" s="65" t="s">
        <v>45</v>
      </c>
    </row>
    <row r="11" spans="1:2">
      <c r="A11" s="74"/>
      <c r="B11" s="74"/>
    </row>
    <row r="12" spans="1:2">
      <c r="A12" s="74" t="s">
        <v>46</v>
      </c>
      <c r="B12" s="298" t="s">
        <v>47</v>
      </c>
    </row>
    <row r="13" spans="1:2">
      <c r="A13" s="74"/>
      <c r="B13" s="74"/>
    </row>
    <row r="14" spans="1:2">
      <c r="A14" s="65" t="s">
        <v>48</v>
      </c>
      <c r="B14" s="65" t="s">
        <v>49</v>
      </c>
    </row>
    <row r="15" spans="1:2">
      <c r="A15" s="65"/>
      <c r="B15" s="65"/>
    </row>
    <row r="16" spans="1:2">
      <c r="A16" s="65" t="s">
        <v>50</v>
      </c>
      <c r="B16" s="65" t="s">
        <v>51</v>
      </c>
    </row>
    <row r="17" spans="1:10">
      <c r="A17" s="74"/>
      <c r="B17" s="74"/>
    </row>
    <row r="18" spans="1:10">
      <c r="A18" s="73" t="s">
        <v>52</v>
      </c>
      <c r="B18" s="74"/>
    </row>
    <row r="19" spans="1:10">
      <c r="A19" s="74"/>
      <c r="B19" s="74"/>
      <c r="J19" s="274"/>
    </row>
    <row r="20" spans="1:10">
      <c r="A20" s="75" t="s">
        <v>53</v>
      </c>
      <c r="B20" s="74"/>
    </row>
    <row r="21" spans="1:10" customFormat="1" ht="12.75"/>
    <row r="22" spans="1:10">
      <c r="A22" s="75" t="s">
        <v>54</v>
      </c>
      <c r="B22" s="74"/>
    </row>
    <row r="23" spans="1:10" ht="71.25">
      <c r="A23" s="77" t="s">
        <v>55</v>
      </c>
      <c r="B23" s="74"/>
    </row>
    <row r="24" spans="1:10">
      <c r="A24" s="274"/>
    </row>
    <row r="25" spans="1:10" ht="43.5" customHeight="1">
      <c r="A25" s="76" t="s">
        <v>56</v>
      </c>
      <c r="B25" s="74"/>
    </row>
    <row r="26" spans="1:10" ht="28.5">
      <c r="A26" s="77" t="s">
        <v>57</v>
      </c>
      <c r="B26" s="74"/>
    </row>
    <row r="27" spans="1:10" ht="28.5">
      <c r="A27" s="272" t="s">
        <v>58</v>
      </c>
      <c r="B27" s="74"/>
    </row>
    <row r="28" spans="1:10">
      <c r="A28" s="272"/>
      <c r="B28" s="74"/>
    </row>
    <row r="29" spans="1:10">
      <c r="A29" s="296" t="s">
        <v>59</v>
      </c>
      <c r="B29" s="74"/>
    </row>
    <row r="30" spans="1:10" ht="42.75">
      <c r="A30" s="295" t="s">
        <v>60</v>
      </c>
      <c r="B30" s="74"/>
    </row>
    <row r="31" spans="1:10">
      <c r="A31" s="77"/>
      <c r="B31" s="74"/>
    </row>
    <row r="32" spans="1:10">
      <c r="A32" s="75" t="s">
        <v>61</v>
      </c>
      <c r="B32" s="74"/>
    </row>
    <row r="33" spans="1:2">
      <c r="A33" s="77" t="s">
        <v>62</v>
      </c>
      <c r="B33" s="74"/>
    </row>
    <row r="34" spans="1:2">
      <c r="A34" s="74"/>
      <c r="B34" s="74"/>
    </row>
    <row r="35" spans="1:2">
      <c r="A35" s="75" t="s">
        <v>63</v>
      </c>
      <c r="B35" s="74"/>
    </row>
    <row r="36" spans="1:2" ht="85.5">
      <c r="A36" s="272" t="s">
        <v>64</v>
      </c>
      <c r="B36" s="74"/>
    </row>
    <row r="37" spans="1:2">
      <c r="A37" s="75"/>
      <c r="B37" s="74"/>
    </row>
    <row r="38" spans="1:2">
      <c r="A38" s="75"/>
      <c r="B38" s="74"/>
    </row>
    <row r="39" spans="1:2">
      <c r="A39" s="77"/>
    </row>
    <row r="40" spans="1:2">
      <c r="A40" s="77"/>
    </row>
    <row r="41" spans="1:2">
      <c r="A41" s="65"/>
    </row>
    <row r="42" spans="1:2">
      <c r="A42" s="72"/>
    </row>
  </sheetData>
  <printOptions horizontalCentered="1"/>
  <pageMargins left="0.70866141732283472" right="0.70866141732283472" top="0.74803149606299213" bottom="0.74803149606299213" header="0.31496062992125984" footer="0.31496062992125984"/>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HR886"/>
  <sheetViews>
    <sheetView showGridLines="0" zoomScale="54" zoomScaleNormal="54" zoomScaleSheetLayoutView="55" zoomScalePageLayoutView="10" workbookViewId="0">
      <selection activeCell="Q8" sqref="Q8"/>
    </sheetView>
  </sheetViews>
  <sheetFormatPr defaultColWidth="9.1328125" defaultRowHeight="14.25"/>
  <cols>
    <col min="1" max="1" width="32.86328125" style="4" customWidth="1"/>
    <col min="2" max="2" width="5" style="2" bestFit="1" customWidth="1"/>
    <col min="3" max="3" width="30.1328125" style="2" bestFit="1" customWidth="1"/>
    <col min="4" max="4" width="98.3984375" style="6" customWidth="1"/>
    <col min="5" max="6" width="6.73046875" style="2" customWidth="1"/>
    <col min="7" max="7" width="10.73046875" style="2" customWidth="1"/>
    <col min="8" max="8" width="40.73046875" style="3" hidden="1" customWidth="1"/>
    <col min="9" max="9" width="40.73046875" style="4" hidden="1" customWidth="1"/>
    <col min="10" max="11" width="6.73046875" style="2" customWidth="1"/>
    <col min="12" max="12" width="10.73046875" style="2" customWidth="1"/>
    <col min="13" max="13" width="0.86328125" style="11" customWidth="1"/>
    <col min="14" max="14" width="13.73046875" style="29" customWidth="1"/>
    <col min="15" max="15" width="0.86328125" style="4" customWidth="1"/>
    <col min="16" max="16" width="13.73046875" style="10" customWidth="1"/>
    <col min="17" max="17" width="13.73046875" style="28" customWidth="1"/>
    <col min="18" max="24" width="9.1328125" style="18"/>
    <col min="25" max="25" width="33.3984375" style="18" customWidth="1"/>
    <col min="26" max="226" width="9.1328125" style="18"/>
    <col min="227" max="16384" width="9.1328125" style="4"/>
  </cols>
  <sheetData>
    <row r="1" spans="1:226" ht="25.5">
      <c r="A1" s="26" t="s">
        <v>65</v>
      </c>
      <c r="B1" s="4"/>
      <c r="C1" s="4"/>
      <c r="D1" s="15"/>
      <c r="E1" s="9"/>
      <c r="F1" s="27"/>
      <c r="G1" s="9"/>
      <c r="H1" s="1"/>
      <c r="I1" s="5"/>
      <c r="J1" s="4"/>
      <c r="K1" s="4"/>
      <c r="L1" s="4"/>
      <c r="M1" s="4"/>
      <c r="P1" s="4"/>
      <c r="Q1" s="86"/>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row>
    <row r="2" spans="1:226">
      <c r="B2" s="12"/>
      <c r="C2" s="12"/>
      <c r="D2" s="19"/>
      <c r="H2" s="4"/>
      <c r="K2" s="4"/>
      <c r="L2" s="4"/>
      <c r="M2" s="4"/>
    </row>
    <row r="3" spans="1:226" s="7" customFormat="1" ht="14.45" customHeight="1">
      <c r="A3" s="594" t="s">
        <v>66</v>
      </c>
      <c r="B3" s="595"/>
      <c r="C3" s="595"/>
      <c r="D3" s="596"/>
      <c r="E3" s="593" t="s">
        <v>67</v>
      </c>
      <c r="F3" s="593"/>
      <c r="G3" s="593"/>
      <c r="H3" s="25"/>
      <c r="I3" s="25"/>
      <c r="J3" s="593" t="s">
        <v>68</v>
      </c>
      <c r="K3" s="593"/>
      <c r="L3" s="593"/>
      <c r="M3" s="25"/>
      <c r="N3" s="30" t="s">
        <v>69</v>
      </c>
      <c r="O3" s="25"/>
      <c r="P3" s="89"/>
      <c r="Q3" s="9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row>
    <row r="4" spans="1:226" s="8" customFormat="1" ht="70.5" customHeight="1">
      <c r="A4" s="13" t="str">
        <f>'Regional Strat Risk Reg'!A4</f>
        <v>Originating Reference</v>
      </c>
      <c r="B4" s="24" t="str">
        <f>'Regional Strat Risk Reg'!B4</f>
        <v>Rank</v>
      </c>
      <c r="C4" s="24" t="str">
        <f>'Regional Strat Risk Reg'!C4</f>
        <v>Ref to Regional Strategy</v>
      </c>
      <c r="D4" s="24" t="s">
        <v>70</v>
      </c>
      <c r="E4" s="23" t="s">
        <v>71</v>
      </c>
      <c r="F4" s="23" t="s">
        <v>72</v>
      </c>
      <c r="G4" s="23" t="s">
        <v>73</v>
      </c>
      <c r="H4" s="13" t="s">
        <v>74</v>
      </c>
      <c r="I4" s="13" t="s">
        <v>75</v>
      </c>
      <c r="J4" s="23" t="s">
        <v>71</v>
      </c>
      <c r="K4" s="32" t="s">
        <v>72</v>
      </c>
      <c r="L4" s="23" t="s">
        <v>73</v>
      </c>
      <c r="M4" s="33"/>
      <c r="N4" s="31" t="s">
        <v>76</v>
      </c>
      <c r="O4" s="23"/>
      <c r="P4" s="85" t="s">
        <v>77</v>
      </c>
      <c r="Q4" s="87" t="s">
        <v>78</v>
      </c>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row>
    <row r="5" spans="1:226" ht="25.5">
      <c r="A5" s="393" t="str">
        <f>'Regional Strat Risk Reg'!A5</f>
        <v>FINANCIAL</v>
      </c>
      <c r="B5" s="393">
        <f>'Regional Strat Risk Reg'!B5</f>
        <v>0</v>
      </c>
      <c r="C5" s="394">
        <f>'Regional Strat Risk Reg'!C5</f>
        <v>0</v>
      </c>
      <c r="D5" s="91">
        <f>IFERROR(LEFT('Regional Strat Risk Reg'!D5,FIND(".",'Regional Strat Risk Reg'!D5)),0)</f>
        <v>0</v>
      </c>
      <c r="E5" s="393">
        <f>'Regional Strat Risk Reg'!G5</f>
        <v>0</v>
      </c>
      <c r="F5" s="393">
        <f>'Regional Strat Risk Reg'!H5</f>
        <v>0</v>
      </c>
      <c r="G5" s="393">
        <f t="shared" ref="G5:G39" si="0">F5*E5</f>
        <v>0</v>
      </c>
      <c r="H5" s="393"/>
      <c r="I5" s="393"/>
      <c r="J5" s="393">
        <f>'Regional Strat Risk Reg'!K5</f>
        <v>0</v>
      </c>
      <c r="K5" s="393">
        <f>'Regional Strat Risk Reg'!L5</f>
        <v>0</v>
      </c>
      <c r="L5" s="393">
        <f>K$5*J$5</f>
        <v>0</v>
      </c>
      <c r="M5" s="395"/>
      <c r="N5" s="393"/>
      <c r="O5" s="396"/>
      <c r="P5" s="88"/>
      <c r="Q5" s="393"/>
    </row>
    <row r="6" spans="1:226" ht="43.5" customHeight="1">
      <c r="A6" s="393" t="str">
        <f>'Regional Strat Risk Reg'!A6</f>
        <v>A</v>
      </c>
      <c r="B6" s="393">
        <f>'Regional Strat Risk Reg'!B6</f>
        <v>1</v>
      </c>
      <c r="C6" s="394" t="str">
        <f>'Regional Strat Risk Reg'!C6</f>
        <v>2.6; 3.4; 4.2; 4.3</v>
      </c>
      <c r="D6" s="91" t="str">
        <f>IFERROR(LEFT('Regional Strat Risk Reg'!D6,FIND(".",'Regional Strat Risk Reg'!D6)),0)</f>
        <v>Unable to maintain operating budget while delivering high quality, relevant and responsive education.</v>
      </c>
      <c r="E6" s="393">
        <f>'Regional Strat Risk Reg'!G6</f>
        <v>5</v>
      </c>
      <c r="F6" s="393">
        <f>'Regional Strat Risk Reg'!H6</f>
        <v>5</v>
      </c>
      <c r="G6" s="393">
        <f t="shared" si="0"/>
        <v>25</v>
      </c>
      <c r="H6" s="393"/>
      <c r="I6" s="393"/>
      <c r="J6" s="393">
        <f>'Regional Strat Risk Reg'!K6</f>
        <v>4</v>
      </c>
      <c r="K6" s="393">
        <f>'Regional Strat Risk Reg'!L6</f>
        <v>5</v>
      </c>
      <c r="L6" s="393">
        <f t="shared" ref="L6:L39" si="1">K6*J6</f>
        <v>20</v>
      </c>
      <c r="M6" s="395"/>
      <c r="N6" s="393" t="str">
        <f>'Strat Risk Profile &amp; Scorin'!K7</f>
        <v>10-19</v>
      </c>
      <c r="O6" s="396"/>
      <c r="P6" s="88" t="s">
        <v>79</v>
      </c>
      <c r="Q6" s="393" t="str">
        <f>IF(L6&gt;(IFERROR(RIGHT(N6,FIND("-",N6)-1),0)-0),"Y","N")</f>
        <v>Y</v>
      </c>
      <c r="S6" s="92"/>
    </row>
    <row r="7" spans="1:226" ht="25.5">
      <c r="A7" s="393" t="str">
        <f>'Regional Strat Risk Reg'!A7</f>
        <v>D</v>
      </c>
      <c r="B7" s="393">
        <f>'Regional Strat Risk Reg'!B7</f>
        <v>2</v>
      </c>
      <c r="C7" s="394" t="str">
        <f>'Regional Strat Risk Reg'!C7</f>
        <v>2.6; 3.4; 4.2; 4.3</v>
      </c>
      <c r="D7" s="91" t="str">
        <f>IFERROR(LEFT('Regional Strat Risk Reg'!D7,FIND(".",'Regional Strat Risk Reg'!D7)),0)</f>
        <v>Inability to secure appropriate levels of funding to respond to operational &amp; strategic priorities.</v>
      </c>
      <c r="E7" s="393">
        <f>'Regional Strat Risk Reg'!G7</f>
        <v>5</v>
      </c>
      <c r="F7" s="393">
        <f>'Regional Strat Risk Reg'!H7</f>
        <v>5</v>
      </c>
      <c r="G7" s="393">
        <f t="shared" ref="G7:G35" si="2">F7*E7</f>
        <v>25</v>
      </c>
      <c r="H7" s="393"/>
      <c r="I7" s="393"/>
      <c r="J7" s="393">
        <f>'Regional Strat Risk Reg'!K7</f>
        <v>5</v>
      </c>
      <c r="K7" s="393">
        <f>'Regional Strat Risk Reg'!L7</f>
        <v>4</v>
      </c>
      <c r="L7" s="393">
        <f t="shared" ref="L7:L35" si="3">K7*J7</f>
        <v>20</v>
      </c>
      <c r="M7" s="395"/>
      <c r="N7" s="393" t="str">
        <f>'Strat Risk Profile &amp; Scorin'!K7</f>
        <v>10-19</v>
      </c>
      <c r="O7" s="396"/>
      <c r="P7" s="88" t="s">
        <v>79</v>
      </c>
      <c r="Q7" s="393" t="str">
        <f t="shared" ref="Q7:Q31" si="4">IF(L7&gt;(IFERROR(RIGHT(N7,FIND("-",N7)-1),0)-0),"Y","N")</f>
        <v>Y</v>
      </c>
    </row>
    <row r="8" spans="1:226" ht="25.5">
      <c r="A8" s="393" t="str">
        <f>'Regional Strat Risk Reg'!A8</f>
        <v>B</v>
      </c>
      <c r="B8" s="393">
        <f>'Regional Strat Risk Reg'!B8</f>
        <v>4</v>
      </c>
      <c r="C8" s="394" t="str">
        <f>'Regional Strat Risk Reg'!C8</f>
        <v>2.6; 3.4; 4.2; 4.3</v>
      </c>
      <c r="D8" s="91" t="str">
        <f>IFERROR(LEFT('Regional Strat Risk Reg'!D8,FIND(".",'Regional Strat Risk Reg'!D8)),0)</f>
        <v>Failure to manage budgets, processes and controls appropriately.</v>
      </c>
      <c r="E8" s="393">
        <v>3</v>
      </c>
      <c r="F8" s="393">
        <f>'Regional Strat Risk Reg'!H8</f>
        <v>4</v>
      </c>
      <c r="G8" s="393">
        <f t="shared" si="2"/>
        <v>12</v>
      </c>
      <c r="H8" s="393"/>
      <c r="I8" s="393"/>
      <c r="J8" s="393">
        <f>'Regional Strat Risk Reg'!K8</f>
        <v>3</v>
      </c>
      <c r="K8" s="393">
        <f>'Regional Strat Risk Reg'!L8</f>
        <v>4</v>
      </c>
      <c r="L8" s="393">
        <f t="shared" si="3"/>
        <v>12</v>
      </c>
      <c r="M8" s="395"/>
      <c r="N8" s="393" t="str">
        <f>'Strat Risk Profile &amp; Scorin'!K7</f>
        <v>10-19</v>
      </c>
      <c r="O8" s="396"/>
      <c r="P8" s="88" t="s">
        <v>79</v>
      </c>
      <c r="Q8" s="393" t="str">
        <f t="shared" si="4"/>
        <v>N</v>
      </c>
    </row>
    <row r="9" spans="1:226" ht="25.5">
      <c r="A9" s="393" t="str">
        <f>'Regional Strat Risk Reg'!A9</f>
        <v>C</v>
      </c>
      <c r="B9" s="393">
        <f>'Regional Strat Risk Reg'!B9</f>
        <v>11</v>
      </c>
      <c r="C9" s="394" t="str">
        <f>'Regional Strat Risk Reg'!C9</f>
        <v xml:space="preserve">1.1; 1.6; 1.7; 3.3; </v>
      </c>
      <c r="D9" s="91" t="str">
        <f>IFERROR(LEFT('Regional Strat Risk Reg'!D9,FIND(".",'Regional Strat Risk Reg'!D9)),0)</f>
        <v>Inability to secure sufficient student support funding.</v>
      </c>
      <c r="E9" s="393">
        <f>'Regional Strat Risk Reg'!G9</f>
        <v>3</v>
      </c>
      <c r="F9" s="393">
        <f>'Regional Strat Risk Reg'!H9</f>
        <v>4</v>
      </c>
      <c r="G9" s="393">
        <f t="shared" si="2"/>
        <v>12</v>
      </c>
      <c r="H9" s="393"/>
      <c r="I9" s="393"/>
      <c r="J9" s="393">
        <f>'Regional Strat Risk Reg'!K9</f>
        <v>2</v>
      </c>
      <c r="K9" s="393">
        <f>'Regional Strat Risk Reg'!L9</f>
        <v>3</v>
      </c>
      <c r="L9" s="393">
        <f t="shared" si="3"/>
        <v>6</v>
      </c>
      <c r="M9" s="395"/>
      <c r="N9" s="393" t="str">
        <f>'Strat Risk Profile &amp; Scorin'!K7</f>
        <v>10-19</v>
      </c>
      <c r="O9" s="396"/>
      <c r="P9" s="88" t="s">
        <v>79</v>
      </c>
      <c r="Q9" s="393" t="str">
        <f t="shared" si="4"/>
        <v>N</v>
      </c>
    </row>
    <row r="10" spans="1:226" ht="25.5">
      <c r="A10" s="393" t="str">
        <f>'Regional Strat Risk Reg'!A10</f>
        <v>S</v>
      </c>
      <c r="B10" s="393">
        <f>'Regional Strat Risk Reg'!B10</f>
        <v>3</v>
      </c>
      <c r="C10" s="394" t="str">
        <f>'Regional Strat Risk Reg'!C10</f>
        <v xml:space="preserve">3.4; 4.5 </v>
      </c>
      <c r="D10" s="91" t="str">
        <f>IFERROR(LEFT('Regional Strat Risk Reg'!D10,FIND(".",'Regional Strat Risk Reg'!D10)),0)</f>
        <v>Failure of the external cladding system at the Motherwell Campus due to defects.</v>
      </c>
      <c r="E10" s="393">
        <f>'Regional Strat Risk Reg'!G10</f>
        <v>4</v>
      </c>
      <c r="F10" s="393">
        <f>'Regional Strat Risk Reg'!H10</f>
        <v>5</v>
      </c>
      <c r="G10" s="393">
        <f t="shared" ref="G10" si="5">F10*E10</f>
        <v>20</v>
      </c>
      <c r="H10" s="393"/>
      <c r="I10" s="393"/>
      <c r="J10" s="393">
        <f>'Regional Strat Risk Reg'!K10</f>
        <v>3</v>
      </c>
      <c r="K10" s="393">
        <f>'Regional Strat Risk Reg'!L10</f>
        <v>5</v>
      </c>
      <c r="L10" s="393">
        <f t="shared" ref="L10" si="6">K10*J10</f>
        <v>15</v>
      </c>
      <c r="M10" s="395"/>
      <c r="N10" s="397" t="str">
        <f>'Strat Risk Profile &amp; Scorin'!K7</f>
        <v>10-19</v>
      </c>
      <c r="O10" s="396"/>
      <c r="P10" s="88" t="s">
        <v>79</v>
      </c>
      <c r="Q10" s="393" t="str">
        <f t="shared" ref="Q10" si="7">IF(L10&gt;(IFERROR(RIGHT(N10,FIND("-",N10)-1),0)-0),"Y","N")</f>
        <v>N</v>
      </c>
    </row>
    <row r="11" spans="1:226" ht="25.5">
      <c r="A11" s="393" t="str">
        <f>'Regional Strat Risk Reg'!A11</f>
        <v>W</v>
      </c>
      <c r="B11" s="393">
        <f>'Regional Strat Risk Reg'!B11</f>
        <v>5</v>
      </c>
      <c r="C11" s="394" t="str">
        <f>'Regional Strat Risk Reg'!C11</f>
        <v>3.4; 4.5</v>
      </c>
      <c r="D11" s="91" t="str">
        <f>IFERROR(LEFT('Regional Strat Risk Reg'!D11,FIND(".",'Regional Strat Risk Reg'!D11)),0)</f>
        <v>Failure to adequately heat/light College buildings due to increase in energy costs.</v>
      </c>
      <c r="E11" s="393">
        <f>'Regional Strat Risk Reg'!G11</f>
        <v>4</v>
      </c>
      <c r="F11" s="393">
        <f>'Regional Strat Risk Reg'!H11</f>
        <v>5</v>
      </c>
      <c r="G11" s="393">
        <f t="shared" ref="G11" si="8">F11*E11</f>
        <v>20</v>
      </c>
      <c r="H11" s="393"/>
      <c r="I11" s="393"/>
      <c r="J11" s="393">
        <f>'Regional Strat Risk Reg'!K11</f>
        <v>3</v>
      </c>
      <c r="K11" s="393">
        <f>'Regional Strat Risk Reg'!L11</f>
        <v>4</v>
      </c>
      <c r="L11" s="393">
        <f t="shared" ref="L11" si="9">K11*J11</f>
        <v>12</v>
      </c>
      <c r="M11" s="395"/>
      <c r="N11" s="397" t="str">
        <f>'Strat Risk Profile &amp; Scorin'!K8</f>
        <v>4-9</v>
      </c>
      <c r="O11" s="396"/>
      <c r="P11" s="88" t="s">
        <v>79</v>
      </c>
      <c r="Q11" s="393" t="s">
        <v>80</v>
      </c>
    </row>
    <row r="12" spans="1:226" ht="25.5">
      <c r="A12" s="393" t="str">
        <f>'Regional Strat Risk Reg'!A12</f>
        <v>TECHNOLOGY</v>
      </c>
      <c r="B12" s="398" t="s">
        <v>47</v>
      </c>
      <c r="C12" s="394">
        <f>'Regional Strat Risk Reg'!C12</f>
        <v>0</v>
      </c>
      <c r="D12" s="91">
        <f>IFERROR(LEFT('Regional Strat Risk Reg'!D12,FIND(".",'Regional Strat Risk Reg'!D12)),0)</f>
        <v>0</v>
      </c>
      <c r="E12" s="393">
        <f>'Regional Strat Risk Reg'!G12</f>
        <v>0</v>
      </c>
      <c r="F12" s="393">
        <f>'Regional Strat Risk Reg'!H12</f>
        <v>0</v>
      </c>
      <c r="G12" s="393">
        <f t="shared" si="2"/>
        <v>0</v>
      </c>
      <c r="H12" s="393"/>
      <c r="I12" s="393"/>
      <c r="J12" s="393">
        <f>'Regional Strat Risk Reg'!K12</f>
        <v>0</v>
      </c>
      <c r="K12" s="393">
        <f>'Regional Strat Risk Reg'!L12</f>
        <v>0</v>
      </c>
      <c r="L12" s="393">
        <f t="shared" si="3"/>
        <v>0</v>
      </c>
      <c r="M12" s="395"/>
      <c r="N12" s="393"/>
      <c r="O12" s="396"/>
      <c r="P12" s="88"/>
      <c r="Q12" s="88"/>
    </row>
    <row r="13" spans="1:226" ht="57.75" customHeight="1">
      <c r="A13" s="393" t="str">
        <f>'Regional Strat Risk Reg'!A13</f>
        <v>P</v>
      </c>
      <c r="B13" s="393">
        <f>'Regional Strat Risk Reg'!B13</f>
        <v>6</v>
      </c>
      <c r="C13" s="394" t="str">
        <f>'Regional Strat Risk Reg'!C13</f>
        <v>4.6; 4.7</v>
      </c>
      <c r="D13" s="91" t="str">
        <f>IFERROR(LEFT('Regional Strat Risk Reg'!D13,FIND(".",'Regional Strat Risk Reg'!D13)),0)</f>
        <v>Loss of data or ICT service due to cyber-attack.</v>
      </c>
      <c r="E13" s="393">
        <f>'Regional Strat Risk Reg'!G13</f>
        <v>4</v>
      </c>
      <c r="F13" s="393">
        <f>'Regional Strat Risk Reg'!H13</f>
        <v>4</v>
      </c>
      <c r="G13" s="393">
        <f t="shared" si="2"/>
        <v>16</v>
      </c>
      <c r="H13" s="393"/>
      <c r="I13" s="393"/>
      <c r="J13" s="393">
        <f>'Regional Strat Risk Reg'!K13</f>
        <v>3</v>
      </c>
      <c r="K13" s="393">
        <f>'Regional Strat Risk Reg'!L13</f>
        <v>4</v>
      </c>
      <c r="L13" s="393">
        <f t="shared" si="3"/>
        <v>12</v>
      </c>
      <c r="M13" s="395"/>
      <c r="N13" s="393" t="str">
        <f>'Strat Risk Profile &amp; Scorin'!K7</f>
        <v>10-19</v>
      </c>
      <c r="O13" s="396"/>
      <c r="P13" s="88" t="s">
        <v>79</v>
      </c>
      <c r="Q13" s="393" t="str">
        <f t="shared" si="4"/>
        <v>N</v>
      </c>
    </row>
    <row r="14" spans="1:226" ht="48.75" customHeight="1">
      <c r="A14" s="393" t="str">
        <f>'Regional Strat Risk Reg'!A14</f>
        <v>O</v>
      </c>
      <c r="B14" s="393">
        <f>'Regional Strat Risk Reg'!B14</f>
        <v>12</v>
      </c>
      <c r="C14" s="394" t="str">
        <f>'Regional Strat Risk Reg'!C14</f>
        <v xml:space="preserve">4.3; 4.6; 4.7 </v>
      </c>
      <c r="D14" s="91" t="str">
        <f>IFERROR(LEFT('Regional Strat Risk Reg'!D14,FIND(".",'Regional Strat Risk Reg'!D14)),0)</f>
        <v>Inability to invest in the development of management systems, technology and the necessary level of iCT support staff required to adequately support and maintain them                                                                       Student expectations of technology are not met.</v>
      </c>
      <c r="E14" s="393">
        <f>'Regional Strat Risk Reg'!G14</f>
        <v>5</v>
      </c>
      <c r="F14" s="393">
        <f>'Regional Strat Risk Reg'!H14</f>
        <v>4</v>
      </c>
      <c r="G14" s="393">
        <f t="shared" si="2"/>
        <v>20</v>
      </c>
      <c r="H14" s="393"/>
      <c r="I14" s="393"/>
      <c r="J14" s="393">
        <f>'Regional Strat Risk Reg'!K14</f>
        <v>2</v>
      </c>
      <c r="K14" s="393">
        <f>'Regional Strat Risk Reg'!L14</f>
        <v>3</v>
      </c>
      <c r="L14" s="393">
        <f t="shared" si="3"/>
        <v>6</v>
      </c>
      <c r="M14" s="395"/>
      <c r="N14" s="393" t="str">
        <f>'Strat Risk Profile &amp; Scorin'!K7</f>
        <v>10-19</v>
      </c>
      <c r="O14" s="396"/>
      <c r="P14" s="88" t="s">
        <v>79</v>
      </c>
      <c r="Q14" s="393" t="str">
        <f t="shared" si="4"/>
        <v>N</v>
      </c>
    </row>
    <row r="15" spans="1:226" ht="25.5">
      <c r="A15" s="393" t="str">
        <f>'Regional Strat Risk Reg'!A15</f>
        <v>CHANGE</v>
      </c>
      <c r="B15" s="393">
        <f>'Regional Strat Risk Reg'!B15</f>
        <v>0</v>
      </c>
      <c r="C15" s="394">
        <f>'Regional Strat Risk Reg'!C15</f>
        <v>0</v>
      </c>
      <c r="D15" s="91">
        <f>IFERROR(LEFT('Regional Strat Risk Reg'!D15,FIND(".",'Regional Strat Risk Reg'!D15)),0)</f>
        <v>0</v>
      </c>
      <c r="E15" s="393">
        <f>'Regional Strat Risk Reg'!G15</f>
        <v>0</v>
      </c>
      <c r="F15" s="393">
        <f>'Regional Strat Risk Reg'!H15</f>
        <v>0</v>
      </c>
      <c r="G15" s="393">
        <f t="shared" si="2"/>
        <v>0</v>
      </c>
      <c r="H15" s="393"/>
      <c r="I15" s="393"/>
      <c r="J15" s="393">
        <f>'Regional Strat Risk Reg'!K15</f>
        <v>0</v>
      </c>
      <c r="K15" s="393">
        <f>'Regional Strat Risk Reg'!L15</f>
        <v>0</v>
      </c>
      <c r="L15" s="393">
        <f t="shared" si="3"/>
        <v>0</v>
      </c>
      <c r="M15" s="395"/>
      <c r="N15" s="393"/>
      <c r="O15" s="396"/>
      <c r="P15" s="88"/>
      <c r="Q15" s="88"/>
    </row>
    <row r="16" spans="1:226" ht="25.5">
      <c r="A16" s="393" t="str">
        <f>'Regional Strat Risk Reg'!A16</f>
        <v>K</v>
      </c>
      <c r="B16" s="393">
        <f>'Regional Strat Risk Reg'!B16</f>
        <v>13</v>
      </c>
      <c r="C16" s="394" t="str">
        <f>'Regional Strat Risk Reg'!C16</f>
        <v>1.1; 3.1; 3.2</v>
      </c>
      <c r="D16" s="91" t="str">
        <f>IFERROR(LEFT('Regional Strat Risk Reg'!D16,FIND(".",'Regional Strat Risk Reg'!D16)),0)</f>
        <v>Inability to maintain quality standards.</v>
      </c>
      <c r="E16" s="393">
        <f>'Regional Strat Risk Reg'!G16</f>
        <v>2</v>
      </c>
      <c r="F16" s="393">
        <f>'Regional Strat Risk Reg'!H16</f>
        <v>4</v>
      </c>
      <c r="G16" s="393">
        <f t="shared" si="2"/>
        <v>8</v>
      </c>
      <c r="H16" s="393"/>
      <c r="I16" s="393"/>
      <c r="J16" s="393">
        <f>'Regional Strat Risk Reg'!K16</f>
        <v>2</v>
      </c>
      <c r="K16" s="393">
        <f>'Regional Strat Risk Reg'!L16</f>
        <v>3</v>
      </c>
      <c r="L16" s="393">
        <f t="shared" si="3"/>
        <v>6</v>
      </c>
      <c r="M16" s="395"/>
      <c r="N16" s="393" t="str">
        <f>'Strat Risk Profile &amp; Scorin'!K7</f>
        <v>10-19</v>
      </c>
      <c r="O16" s="396"/>
      <c r="P16" s="88" t="s">
        <v>79</v>
      </c>
      <c r="Q16" s="393" t="str">
        <f t="shared" si="4"/>
        <v>N</v>
      </c>
    </row>
    <row r="17" spans="1:17" ht="52.5" customHeight="1">
      <c r="A17" s="393" t="str">
        <f>'Regional Strat Risk Reg'!A17</f>
        <v>F</v>
      </c>
      <c r="B17" s="393">
        <f>'Regional Strat Risk Reg'!B17</f>
        <v>7</v>
      </c>
      <c r="C17" s="394" t="str">
        <f>'Regional Strat Risk Reg'!C17</f>
        <v>1.3; 1.4; 2.4</v>
      </c>
      <c r="D17" s="91" t="str">
        <f>IFERROR(LEFT('Regional Strat Risk Reg'!D17,FIND(".",'Regional Strat Risk Reg'!D17)),0)</f>
        <v>Local authority curriculum delivery variations with related funding/credit, structural and strategic implications.</v>
      </c>
      <c r="E17" s="393">
        <f>'Regional Strat Risk Reg'!G17</f>
        <v>5</v>
      </c>
      <c r="F17" s="393">
        <f>'Regional Strat Risk Reg'!H17</f>
        <v>3</v>
      </c>
      <c r="G17" s="393">
        <f t="shared" si="2"/>
        <v>15</v>
      </c>
      <c r="H17" s="393"/>
      <c r="I17" s="393"/>
      <c r="J17" s="393">
        <f>'Regional Strat Risk Reg'!K17</f>
        <v>4</v>
      </c>
      <c r="K17" s="393">
        <f>'Regional Strat Risk Reg'!L17</f>
        <v>3</v>
      </c>
      <c r="L17" s="393">
        <f t="shared" si="3"/>
        <v>12</v>
      </c>
      <c r="M17" s="395"/>
      <c r="N17" s="393" t="str">
        <f>'Strat Risk Profile &amp; Scorin'!K7</f>
        <v>10-19</v>
      </c>
      <c r="O17" s="396"/>
      <c r="P17" s="88" t="s">
        <v>79</v>
      </c>
      <c r="Q17" s="393" t="str">
        <f t="shared" si="4"/>
        <v>N</v>
      </c>
    </row>
    <row r="18" spans="1:17" ht="25.5">
      <c r="A18" s="393" t="str">
        <f>'Regional Strat Risk Reg'!A18</f>
        <v>PRODUCTIVITY</v>
      </c>
      <c r="B18" s="393">
        <f>'Regional Strat Risk Reg'!B18</f>
        <v>0</v>
      </c>
      <c r="C18" s="394">
        <f>'Regional Strat Risk Reg'!C18</f>
        <v>0</v>
      </c>
      <c r="D18" s="91">
        <f>IFERROR(LEFT('Regional Strat Risk Reg'!D18,FIND(".",'Regional Strat Risk Reg'!D18)),0)</f>
        <v>0</v>
      </c>
      <c r="E18" s="393">
        <f>'Regional Strat Risk Reg'!G18</f>
        <v>0</v>
      </c>
      <c r="F18" s="393">
        <f>'Regional Strat Risk Reg'!H18</f>
        <v>0</v>
      </c>
      <c r="G18" s="393">
        <f t="shared" si="2"/>
        <v>0</v>
      </c>
      <c r="H18" s="393"/>
      <c r="I18" s="393"/>
      <c r="J18" s="393">
        <f>'Regional Strat Risk Reg'!K18</f>
        <v>0</v>
      </c>
      <c r="K18" s="393">
        <f>'Regional Strat Risk Reg'!L18</f>
        <v>0</v>
      </c>
      <c r="L18" s="393">
        <f t="shared" si="3"/>
        <v>0</v>
      </c>
      <c r="M18" s="395"/>
      <c r="N18" s="393"/>
      <c r="O18" s="396"/>
      <c r="P18" s="88"/>
      <c r="Q18" s="88"/>
    </row>
    <row r="19" spans="1:17" ht="85.5">
      <c r="A19" s="393" t="str">
        <f>'Regional Strat Risk Reg'!A19</f>
        <v>H</v>
      </c>
      <c r="B19" s="393">
        <f>'Regional Strat Risk Reg'!B19</f>
        <v>9</v>
      </c>
      <c r="C19" s="394" t="str">
        <f>'Regional Strat Risk Reg'!C19</f>
        <v xml:space="preserve">1.1; 3.1; 3.3; 4.3; </v>
      </c>
      <c r="D19" s="91" t="str">
        <f>IFERROR(LEFT('Regional Strat Risk Reg'!D19,FIND(".",'Regional Strat Risk Reg'!D19)),0)</f>
        <v>Failure to deliver SFC Credit targets                                                                                                                                                                                                                                                                                                                                                                                                                                                                                                                                                                                                                                                                                                                                                                                                                                                                                        
                                                                                                                                                                                                  Loss of funding  from public sources;                                                   Loss of reputation  from  customer, learner, stakeholder, partner perspective;                                                                 Staff jobs at risk;                                                                                                    Deterioration of staff morale and positive organisation culture;                                                                                             Deterioration of individual staff and team Performance.</v>
      </c>
      <c r="E19" s="393">
        <f>'Regional Strat Risk Reg'!G19</f>
        <v>3</v>
      </c>
      <c r="F19" s="393">
        <f>'Regional Strat Risk Reg'!H19</f>
        <v>5</v>
      </c>
      <c r="G19" s="393">
        <f t="shared" si="2"/>
        <v>15</v>
      </c>
      <c r="H19" s="393"/>
      <c r="I19" s="393"/>
      <c r="J19" s="393">
        <f>'Regional Strat Risk Reg'!K19</f>
        <v>2</v>
      </c>
      <c r="K19" s="393">
        <f>'Regional Strat Risk Reg'!L19</f>
        <v>5</v>
      </c>
      <c r="L19" s="393">
        <f t="shared" si="3"/>
        <v>10</v>
      </c>
      <c r="M19" s="395"/>
      <c r="N19" s="393" t="str">
        <f>'Strat Risk Profile &amp; Scorin'!K8</f>
        <v>4-9</v>
      </c>
      <c r="O19" s="396"/>
      <c r="P19" s="88">
        <v>-1</v>
      </c>
      <c r="Q19" s="393" t="str">
        <f t="shared" si="4"/>
        <v>Y</v>
      </c>
    </row>
    <row r="20" spans="1:17" ht="25.5">
      <c r="A20" s="393" t="str">
        <f>'Regional Strat Risk Reg'!A20</f>
        <v>N</v>
      </c>
      <c r="B20" s="393">
        <f>'Regional Strat Risk Reg'!B20</f>
        <v>14</v>
      </c>
      <c r="C20" s="394" t="str">
        <f>'Regional Strat Risk Reg'!C20</f>
        <v>2.3; 2.5; 2.6; 3.5</v>
      </c>
      <c r="D20" s="91" t="str">
        <f>IFERROR(LEFT('Regional Strat Risk Reg'!D20,FIND(".",'Regional Strat Risk Reg'!D20)),0)</f>
        <v>Inability to invest in staff development to meet future strategic needs.</v>
      </c>
      <c r="E20" s="393">
        <f>'Regional Strat Risk Reg'!G20</f>
        <v>4</v>
      </c>
      <c r="F20" s="393">
        <f>'Regional Strat Risk Reg'!H20</f>
        <v>3</v>
      </c>
      <c r="G20" s="393">
        <f t="shared" ref="G20" si="10">F20*E20</f>
        <v>12</v>
      </c>
      <c r="H20" s="393"/>
      <c r="I20" s="393"/>
      <c r="J20" s="393">
        <f>'Regional Strat Risk Reg'!K20</f>
        <v>2</v>
      </c>
      <c r="K20" s="393">
        <f>'Regional Strat Risk Reg'!L20</f>
        <v>3</v>
      </c>
      <c r="L20" s="393">
        <f t="shared" ref="L20" si="11">K20*J20</f>
        <v>6</v>
      </c>
      <c r="M20" s="395"/>
      <c r="N20" s="393" t="str">
        <f>'Strat Risk Profile &amp; Scorin'!K8</f>
        <v>4-9</v>
      </c>
      <c r="O20" s="396"/>
      <c r="P20" s="88" t="s">
        <v>79</v>
      </c>
      <c r="Q20" s="393" t="str">
        <f t="shared" ref="Q20" si="12">IF(L20&gt;(IFERROR(RIGHT(N20,FIND("-",N20)-1),0)-0),"Y","N")</f>
        <v>N</v>
      </c>
    </row>
    <row r="21" spans="1:17" ht="25.5">
      <c r="A21" s="393" t="str">
        <f>'Regional Strat Risk Reg'!A21</f>
        <v>ENVIRONMENTAL</v>
      </c>
      <c r="B21" s="393">
        <f>'Regional Strat Risk Reg'!B21</f>
        <v>0</v>
      </c>
      <c r="C21" s="394">
        <f>'Regional Strat Risk Reg'!C21</f>
        <v>0</v>
      </c>
      <c r="D21" s="91">
        <f>IFERROR(LEFT('Regional Strat Risk Reg'!D21,FIND(".",'Regional Strat Risk Reg'!D21)),0)</f>
        <v>0</v>
      </c>
      <c r="E21" s="393">
        <f>'Regional Strat Risk Reg'!G21</f>
        <v>0</v>
      </c>
      <c r="F21" s="393">
        <f>'Regional Strat Risk Reg'!H21</f>
        <v>0</v>
      </c>
      <c r="G21" s="393">
        <f t="shared" si="2"/>
        <v>0</v>
      </c>
      <c r="H21" s="393"/>
      <c r="I21" s="393"/>
      <c r="J21" s="393">
        <f>'Regional Strat Risk Reg'!K21</f>
        <v>0</v>
      </c>
      <c r="K21" s="393">
        <f>'Regional Strat Risk Reg'!L21</f>
        <v>0</v>
      </c>
      <c r="L21" s="393">
        <f t="shared" si="3"/>
        <v>0</v>
      </c>
      <c r="M21" s="395"/>
      <c r="N21" s="393"/>
      <c r="O21" s="396"/>
      <c r="P21" s="88"/>
      <c r="Q21" s="88"/>
    </row>
    <row r="22" spans="1:17" ht="25.5">
      <c r="A22" s="393" t="str">
        <f>'Regional Strat Risk Reg'!A22</f>
        <v>M</v>
      </c>
      <c r="B22" s="393">
        <f>'Regional Strat Risk Reg'!B22</f>
        <v>15</v>
      </c>
      <c r="C22" s="394" t="str">
        <f>'Regional Strat Risk Reg'!C22</f>
        <v>3.4; 4.5; 4.6; 4.7</v>
      </c>
      <c r="D22" s="91" t="str">
        <f>IFERROR(LEFT('Regional Strat Risk Reg'!D22,FIND(".",'Regional Strat Risk Reg'!D22)),0)</f>
        <v>Catastrophic loss of building, infrastructure or utilities.</v>
      </c>
      <c r="E22" s="393">
        <f>'Regional Strat Risk Reg'!G22</f>
        <v>3</v>
      </c>
      <c r="F22" s="393">
        <f>'Regional Strat Risk Reg'!H22</f>
        <v>5</v>
      </c>
      <c r="G22" s="393">
        <f t="shared" si="2"/>
        <v>15</v>
      </c>
      <c r="H22" s="393"/>
      <c r="I22" s="393"/>
      <c r="J22" s="393">
        <f>'Regional Strat Risk Reg'!K22</f>
        <v>2</v>
      </c>
      <c r="K22" s="393">
        <f>'Regional Strat Risk Reg'!L22</f>
        <v>3</v>
      </c>
      <c r="L22" s="393">
        <f t="shared" si="3"/>
        <v>6</v>
      </c>
      <c r="M22" s="395"/>
      <c r="N22" s="393" t="str">
        <f>'Strat Risk Profile &amp; Scorin'!K8</f>
        <v>4-9</v>
      </c>
      <c r="O22" s="396"/>
      <c r="P22" s="88" t="s">
        <v>79</v>
      </c>
      <c r="Q22" s="393" t="str">
        <f t="shared" si="4"/>
        <v>N</v>
      </c>
    </row>
    <row r="23" spans="1:17" ht="25.5">
      <c r="A23" s="393" t="str">
        <f>'Regional Strat Risk Reg'!A23</f>
        <v>T</v>
      </c>
      <c r="B23" s="393">
        <f>'Regional Strat Risk Reg'!B23</f>
        <v>20</v>
      </c>
      <c r="C23" s="394" t="str">
        <f>'Regional Strat Risk Reg'!C23</f>
        <v>1.1; 1.2; 1.4; 1.5; 2.6; 3.3; 3.5</v>
      </c>
      <c r="D23" s="91" t="str">
        <f>IFERROR(LEFT('Regional Strat Risk Reg'!D23,FIND(".",'Regional Strat Risk Reg'!D23)),0)</f>
        <v>Disruption to College business due to epidemic/pandemic.</v>
      </c>
      <c r="E23" s="393">
        <f>'Regional Strat Risk Reg'!G23</f>
        <v>1</v>
      </c>
      <c r="F23" s="393">
        <f>'Regional Strat Risk Reg'!H23</f>
        <v>4</v>
      </c>
      <c r="G23" s="393">
        <f t="shared" si="2"/>
        <v>4</v>
      </c>
      <c r="H23" s="393"/>
      <c r="I23" s="393"/>
      <c r="J23" s="393">
        <f>'Regional Strat Risk Reg'!K23</f>
        <v>1</v>
      </c>
      <c r="K23" s="393">
        <f>'Regional Strat Risk Reg'!L23</f>
        <v>2</v>
      </c>
      <c r="L23" s="393">
        <f t="shared" si="3"/>
        <v>2</v>
      </c>
      <c r="M23" s="395"/>
      <c r="N23" s="393" t="str">
        <f>'Strat Risk Profile &amp; Scorin'!K8</f>
        <v>4-9</v>
      </c>
      <c r="O23" s="396"/>
      <c r="P23" s="88">
        <v>-1</v>
      </c>
      <c r="Q23" s="393" t="str">
        <f t="shared" si="4"/>
        <v>N</v>
      </c>
    </row>
    <row r="24" spans="1:17" ht="39.75" customHeight="1">
      <c r="A24" s="393" t="str">
        <f>'Regional Strat Risk Reg'!A24</f>
        <v>X</v>
      </c>
      <c r="B24" s="393">
        <f>'Regional Strat Risk Reg'!B24</f>
        <v>16</v>
      </c>
      <c r="C24" s="394" t="str">
        <f>'Regional Strat Risk Reg'!C24</f>
        <v>1.1; 1.2; 1.4; 1.5; 2.6; 3.3; 3.5</v>
      </c>
      <c r="D24" s="91" t="str">
        <f>IFERROR(LEFT('Regional Strat Risk Reg'!D24,FIND(".",'Regional Strat Risk Reg'!D24)),0)</f>
        <v>Risk of power failure to College buildings; power failure to infrastucture supporting the College; power failure to student/staff homes.</v>
      </c>
      <c r="E24" s="393">
        <f>'Regional Strat Risk Reg'!G24</f>
        <v>1</v>
      </c>
      <c r="F24" s="393">
        <f>'Regional Strat Risk Reg'!H24</f>
        <v>5</v>
      </c>
      <c r="G24" s="393">
        <f t="shared" ref="G24" si="13">F24*E24</f>
        <v>5</v>
      </c>
      <c r="H24" s="393"/>
      <c r="I24" s="393"/>
      <c r="J24" s="393">
        <f>'Regional Strat Risk Reg'!K24</f>
        <v>2</v>
      </c>
      <c r="K24" s="393">
        <f>'Regional Strat Risk Reg'!L24</f>
        <v>3</v>
      </c>
      <c r="L24" s="393">
        <f t="shared" ref="L24" si="14">K24*J24</f>
        <v>6</v>
      </c>
      <c r="M24" s="395"/>
      <c r="N24" s="393" t="str">
        <f>'Strat Risk Profile &amp; Scorin'!K9</f>
        <v>1-3</v>
      </c>
      <c r="O24" s="396"/>
      <c r="P24" s="88"/>
      <c r="Q24" s="393" t="s">
        <v>80</v>
      </c>
    </row>
    <row r="25" spans="1:17" ht="25.5">
      <c r="A25" s="393" t="str">
        <f>'Regional Strat Risk Reg'!A25</f>
        <v>SOCIAL</v>
      </c>
      <c r="B25" s="393">
        <f>'Regional Strat Risk Reg'!B25</f>
        <v>0</v>
      </c>
      <c r="C25" s="394">
        <f>'Regional Strat Risk Reg'!C25</f>
        <v>0</v>
      </c>
      <c r="D25" s="91">
        <f>IFERROR(LEFT('Regional Strat Risk Reg'!D25,FIND(".",'Regional Strat Risk Reg'!D25)),0)</f>
        <v>0</v>
      </c>
      <c r="E25" s="393">
        <f>'Regional Strat Risk Reg'!G25</f>
        <v>0</v>
      </c>
      <c r="F25" s="393">
        <f>'Regional Strat Risk Reg'!H25</f>
        <v>0</v>
      </c>
      <c r="G25" s="393">
        <f t="shared" si="2"/>
        <v>0</v>
      </c>
      <c r="H25" s="393"/>
      <c r="I25" s="393"/>
      <c r="J25" s="393">
        <f>'Regional Strat Risk Reg'!K25</f>
        <v>0</v>
      </c>
      <c r="K25" s="393">
        <f>'Regional Strat Risk Reg'!L25</f>
        <v>0</v>
      </c>
      <c r="L25" s="393">
        <f t="shared" si="3"/>
        <v>0</v>
      </c>
      <c r="M25" s="395"/>
      <c r="N25" s="393"/>
      <c r="O25" s="396"/>
      <c r="P25" s="88"/>
      <c r="Q25" s="393"/>
    </row>
    <row r="26" spans="1:17" ht="25.5">
      <c r="A26" s="393" t="str">
        <f>'Regional Strat Risk Reg'!A26</f>
        <v>E</v>
      </c>
      <c r="B26" s="393">
        <f>'Regional Strat Risk Reg'!B26</f>
        <v>10</v>
      </c>
      <c r="C26" s="394" t="str">
        <f>'Regional Strat Risk Reg'!C26</f>
        <v>1.2; 1.3; 1.4; 2.4</v>
      </c>
      <c r="D26" s="91" t="str">
        <f>IFERROR(LEFT('Regional Strat Risk Reg'!D26,FIND(".",'Regional Strat Risk Reg'!D26)),0)</f>
        <v>Breakdown in positive relationships with stakeholders.</v>
      </c>
      <c r="E26" s="393">
        <f>'Regional Strat Risk Reg'!G26</f>
        <v>4</v>
      </c>
      <c r="F26" s="393">
        <f>'Regional Strat Risk Reg'!H26</f>
        <v>4</v>
      </c>
      <c r="G26" s="393">
        <f t="shared" si="2"/>
        <v>16</v>
      </c>
      <c r="H26" s="393"/>
      <c r="I26" s="393"/>
      <c r="J26" s="393">
        <f>'Regional Strat Risk Reg'!K26</f>
        <v>3</v>
      </c>
      <c r="K26" s="393">
        <f>'Regional Strat Risk Reg'!L26</f>
        <v>3</v>
      </c>
      <c r="L26" s="393">
        <f t="shared" si="3"/>
        <v>9</v>
      </c>
      <c r="M26" s="395"/>
      <c r="N26" s="393" t="str">
        <f>'Strat Risk Profile &amp; Scorin'!K8</f>
        <v>4-9</v>
      </c>
      <c r="O26" s="396"/>
      <c r="P26" s="88" t="s">
        <v>79</v>
      </c>
      <c r="Q26" s="393" t="str">
        <f t="shared" si="4"/>
        <v>N</v>
      </c>
    </row>
    <row r="27" spans="1:17" ht="25.5">
      <c r="A27" s="393" t="str">
        <f>'Regional Strat Risk Reg'!A27</f>
        <v>STUDENT EXPERIENCE</v>
      </c>
      <c r="B27" s="393">
        <f>'Regional Strat Risk Reg'!B27</f>
        <v>0</v>
      </c>
      <c r="C27" s="394">
        <f>'Regional Strat Risk Reg'!C27</f>
        <v>0</v>
      </c>
      <c r="D27" s="91">
        <f>IFERROR(LEFT('Regional Strat Risk Reg'!D27,FIND(".",'Regional Strat Risk Reg'!D27)),0)</f>
        <v>0</v>
      </c>
      <c r="E27" s="393">
        <f>'Regional Strat Risk Reg'!G27</f>
        <v>0</v>
      </c>
      <c r="F27" s="393">
        <f>'Regional Strat Risk Reg'!H27</f>
        <v>0</v>
      </c>
      <c r="G27" s="393">
        <f t="shared" si="2"/>
        <v>0</v>
      </c>
      <c r="H27" s="393"/>
      <c r="I27" s="393"/>
      <c r="J27" s="393">
        <f>'Regional Strat Risk Reg'!K27</f>
        <v>0</v>
      </c>
      <c r="K27" s="393">
        <f>'Regional Strat Risk Reg'!L27</f>
        <v>0</v>
      </c>
      <c r="L27" s="393">
        <f t="shared" si="3"/>
        <v>0</v>
      </c>
      <c r="M27" s="395"/>
      <c r="N27" s="393"/>
      <c r="O27" s="396"/>
      <c r="P27" s="88"/>
      <c r="Q27" s="393"/>
    </row>
    <row r="28" spans="1:17" ht="25.5">
      <c r="A28" s="393" t="str">
        <f>'Regional Strat Risk Reg'!A28</f>
        <v>L</v>
      </c>
      <c r="B28" s="393">
        <f>'Regional Strat Risk Reg'!B28</f>
        <v>8</v>
      </c>
      <c r="C28" s="394" t="str">
        <f>'Regional Strat Risk Reg'!C28</f>
        <v>1.1; 3.1; 3.2; 3.3; 4.2</v>
      </c>
      <c r="D28" s="91" t="str">
        <f>IFERROR(LEFT('Regional Strat Risk Reg'!D28,FIND(".",'Regional Strat Risk Reg'!D28)),0)</f>
        <v>Failure to maintain and improve students retention and achievement.</v>
      </c>
      <c r="E28" s="393">
        <f>'Regional Strat Risk Reg'!G28</f>
        <v>4</v>
      </c>
      <c r="F28" s="393">
        <f>'Regional Strat Risk Reg'!H28</f>
        <v>4</v>
      </c>
      <c r="G28" s="393">
        <f t="shared" si="2"/>
        <v>16</v>
      </c>
      <c r="H28" s="393"/>
      <c r="I28" s="393"/>
      <c r="J28" s="393">
        <f>'Regional Strat Risk Reg'!K28</f>
        <v>3</v>
      </c>
      <c r="K28" s="393">
        <f>'Regional Strat Risk Reg'!L28</f>
        <v>4</v>
      </c>
      <c r="L28" s="393">
        <f t="shared" si="3"/>
        <v>12</v>
      </c>
      <c r="M28" s="395"/>
      <c r="N28" s="393" t="str">
        <f>'Strat Risk Profile &amp; Scorin'!K8</f>
        <v>4-9</v>
      </c>
      <c r="O28" s="396"/>
      <c r="P28" s="88">
        <v>-1</v>
      </c>
      <c r="Q28" s="393" t="s">
        <v>80</v>
      </c>
    </row>
    <row r="29" spans="1:17" ht="25.5">
      <c r="A29" s="393" t="str">
        <f>'Regional Strat Risk Reg'!A29</f>
        <v>COMPLIANCE</v>
      </c>
      <c r="B29" s="393">
        <f>'Regional Strat Risk Reg'!B29</f>
        <v>0</v>
      </c>
      <c r="C29" s="394">
        <f>'Regional Strat Risk Reg'!C29</f>
        <v>0</v>
      </c>
      <c r="D29" s="91">
        <f>IFERROR(LEFT('Regional Strat Risk Reg'!D29,FIND(".",'Regional Strat Risk Reg'!D29)),0)</f>
        <v>0</v>
      </c>
      <c r="E29" s="393">
        <f>'Regional Strat Risk Reg'!G29</f>
        <v>0</v>
      </c>
      <c r="F29" s="393">
        <f>'Regional Strat Risk Reg'!H29</f>
        <v>0</v>
      </c>
      <c r="G29" s="393">
        <f t="shared" si="2"/>
        <v>0</v>
      </c>
      <c r="H29" s="393"/>
      <c r="I29" s="393"/>
      <c r="J29" s="393">
        <f>'Regional Strat Risk Reg'!K29</f>
        <v>0</v>
      </c>
      <c r="K29" s="393">
        <f>'Regional Strat Risk Reg'!L29</f>
        <v>0</v>
      </c>
      <c r="L29" s="393">
        <f t="shared" si="3"/>
        <v>0</v>
      </c>
      <c r="M29" s="395"/>
      <c r="N29" s="393"/>
      <c r="O29" s="396"/>
      <c r="P29" s="88"/>
      <c r="Q29" s="393"/>
    </row>
    <row r="30" spans="1:17" ht="57" customHeight="1">
      <c r="A30" s="399" t="str">
        <f>'Regional Strat Risk Reg'!A30</f>
        <v>G</v>
      </c>
      <c r="B30" s="393">
        <f>'Regional Strat Risk Reg'!B30</f>
        <v>18</v>
      </c>
      <c r="C30" s="394" t="str">
        <f>'Regional Strat Risk Reg'!C30</f>
        <v>2.6; 3.4; 4.2; 4.1; 4.3</v>
      </c>
      <c r="D30" s="91" t="str">
        <f>IFERROR(LEFT('Regional Strat Risk Reg'!D30,FIND(".",'Regional Strat Risk Reg'!D30)),0)</f>
        <v>Failure of adherence to the Financial Memorandum and associated legislative requirements as  Regional Strategic Body  with Regional Fundable Status.</v>
      </c>
      <c r="E30" s="393">
        <f>'Regional Strat Risk Reg'!G30</f>
        <v>3</v>
      </c>
      <c r="F30" s="393">
        <f>'Regional Strat Risk Reg'!H30</f>
        <v>3</v>
      </c>
      <c r="G30" s="393">
        <f t="shared" ref="G30:G31" si="15">F30*E30</f>
        <v>9</v>
      </c>
      <c r="H30" s="393"/>
      <c r="I30" s="393"/>
      <c r="J30" s="393">
        <f>'Regional Strat Risk Reg'!K30</f>
        <v>1</v>
      </c>
      <c r="K30" s="393">
        <f>'Regional Strat Risk Reg'!L30</f>
        <v>3</v>
      </c>
      <c r="L30" s="393">
        <f t="shared" ref="L30:L31" si="16">K30*J30</f>
        <v>3</v>
      </c>
      <c r="M30" s="395"/>
      <c r="N30" s="393" t="str">
        <f>'Strat Risk Profile &amp; Scorin'!K8</f>
        <v>4-9</v>
      </c>
      <c r="O30" s="396"/>
      <c r="P30" s="88" t="s">
        <v>79</v>
      </c>
      <c r="Q30" s="393"/>
    </row>
    <row r="31" spans="1:17" ht="90.75" customHeight="1">
      <c r="A31" s="400" t="s">
        <v>81</v>
      </c>
      <c r="B31" s="393">
        <f>'Regional Strat Risk Reg'!B31</f>
        <v>19</v>
      </c>
      <c r="C31" s="394" t="s">
        <v>82</v>
      </c>
      <c r="D31" s="91" t="s">
        <v>83</v>
      </c>
      <c r="E31" s="393">
        <v>5</v>
      </c>
      <c r="F31" s="393">
        <v>4</v>
      </c>
      <c r="G31" s="393">
        <f t="shared" si="15"/>
        <v>20</v>
      </c>
      <c r="H31" s="393"/>
      <c r="I31" s="393"/>
      <c r="J31" s="393">
        <f>'Regional Strat Risk Reg'!K31</f>
        <v>1</v>
      </c>
      <c r="K31" s="393">
        <f>'Regional Strat Risk Reg'!L31</f>
        <v>3</v>
      </c>
      <c r="L31" s="393">
        <f t="shared" si="16"/>
        <v>3</v>
      </c>
      <c r="M31" s="395"/>
      <c r="N31" s="393" t="str">
        <f>'Strat Risk Profile &amp; Scorin'!K9</f>
        <v>1-3</v>
      </c>
      <c r="O31" s="396"/>
      <c r="P31" s="88" t="s">
        <v>79</v>
      </c>
      <c r="Q31" s="393" t="str">
        <f t="shared" si="4"/>
        <v>N</v>
      </c>
    </row>
    <row r="32" spans="1:17" ht="25.5">
      <c r="A32" s="393" t="s">
        <v>84</v>
      </c>
      <c r="B32" s="393">
        <f>'Regional Strat Risk Reg'!B32</f>
        <v>0</v>
      </c>
      <c r="C32" s="394">
        <f>'Regional Strat Risk Reg'!C32</f>
        <v>0</v>
      </c>
      <c r="D32" s="91">
        <f>IFERROR(LEFT('Regional Strat Risk Reg'!D32,FIND(".",'Regional Strat Risk Reg'!D32)),0)</f>
        <v>0</v>
      </c>
      <c r="E32" s="393">
        <f>'Regional Strat Risk Reg'!G32</f>
        <v>0</v>
      </c>
      <c r="F32" s="393">
        <f>'Regional Strat Risk Reg'!H32</f>
        <v>0</v>
      </c>
      <c r="G32" s="393">
        <f t="shared" si="2"/>
        <v>0</v>
      </c>
      <c r="H32" s="393"/>
      <c r="I32" s="393"/>
      <c r="J32" s="393">
        <f>'Regional Strat Risk Reg'!K32</f>
        <v>0</v>
      </c>
      <c r="K32" s="393">
        <f>'Regional Strat Risk Reg'!L32</f>
        <v>0</v>
      </c>
      <c r="L32" s="393">
        <f t="shared" si="3"/>
        <v>0</v>
      </c>
      <c r="M32" s="395"/>
      <c r="N32" s="393"/>
      <c r="O32" s="396"/>
      <c r="P32" s="88"/>
      <c r="Q32" s="393"/>
    </row>
    <row r="33" spans="1:17" ht="68.25" customHeight="1">
      <c r="A33" s="393" t="str">
        <f>'Regional Strat Risk Reg'!A33</f>
        <v>J</v>
      </c>
      <c r="B33" s="393">
        <f>'Regional Strat Risk Reg'!B33</f>
        <v>17</v>
      </c>
      <c r="C33" s="394" t="str">
        <f>'Regional Strat Risk Reg'!C33</f>
        <v>3.1; 3.2; 3.4; 4.1</v>
      </c>
      <c r="D33" s="91" t="str">
        <f>IFERROR(LEFT('Regional Strat Risk Reg'!D33,FIND(".",'Regional Strat Risk Reg'!D33)),0)</f>
        <v>Failure to establish and implement an effective regional governance model.</v>
      </c>
      <c r="E33" s="393">
        <f>'Regional Strat Risk Reg'!G33</f>
        <v>3</v>
      </c>
      <c r="F33" s="393">
        <f>'Regional Strat Risk Reg'!H33</f>
        <v>4</v>
      </c>
      <c r="G33" s="393">
        <f t="shared" si="2"/>
        <v>12</v>
      </c>
      <c r="H33" s="393"/>
      <c r="I33" s="393"/>
      <c r="J33" s="393">
        <f>'Regional Strat Risk Reg'!K33</f>
        <v>2</v>
      </c>
      <c r="K33" s="393">
        <f>'Regional Strat Risk Reg'!L33</f>
        <v>3</v>
      </c>
      <c r="L33" s="393">
        <f t="shared" si="3"/>
        <v>6</v>
      </c>
      <c r="M33" s="395"/>
      <c r="N33" s="393" t="str">
        <f>'Strat Risk Profile &amp; Scorin'!K9</f>
        <v>1-3</v>
      </c>
      <c r="O33" s="396"/>
      <c r="P33" s="88" t="s">
        <v>79</v>
      </c>
      <c r="Q33" s="393" t="s">
        <v>80</v>
      </c>
    </row>
    <row r="34" spans="1:17" ht="25.5">
      <c r="A34" s="393">
        <f>'Regional Strat Risk Reg'!A34</f>
        <v>0</v>
      </c>
      <c r="B34" s="393">
        <f>'Regional Strat Risk Reg'!B34</f>
        <v>0</v>
      </c>
      <c r="C34" s="394">
        <f>'Regional Strat Risk Reg'!C34</f>
        <v>0</v>
      </c>
      <c r="D34" s="91">
        <f>IFERROR(LEFT('Regional Strat Risk Reg'!D34,FIND(".",'Regional Strat Risk Reg'!D34)),0)</f>
        <v>0</v>
      </c>
      <c r="E34" s="393">
        <f>'Regional Strat Risk Reg'!G34</f>
        <v>0</v>
      </c>
      <c r="F34" s="393">
        <f>'Regional Strat Risk Reg'!H34</f>
        <v>0</v>
      </c>
      <c r="G34" s="393">
        <f t="shared" si="2"/>
        <v>0</v>
      </c>
      <c r="H34" s="393"/>
      <c r="I34" s="393"/>
      <c r="J34" s="393">
        <f>'Regional Strat Risk Reg'!K34</f>
        <v>0</v>
      </c>
      <c r="K34" s="393">
        <f>'Regional Strat Risk Reg'!L34</f>
        <v>0</v>
      </c>
      <c r="L34" s="393">
        <f t="shared" si="3"/>
        <v>0</v>
      </c>
      <c r="M34" s="395"/>
      <c r="N34" s="393"/>
      <c r="O34" s="396"/>
      <c r="P34" s="88"/>
      <c r="Q34" s="393"/>
    </row>
    <row r="35" spans="1:17" ht="25.5">
      <c r="A35" s="393">
        <f>'Regional Strat Risk Reg'!A35</f>
        <v>0</v>
      </c>
      <c r="B35" s="393">
        <f>'Regional Strat Risk Reg'!B35</f>
        <v>0</v>
      </c>
      <c r="C35" s="394">
        <f>'Regional Strat Risk Reg'!C35</f>
        <v>0</v>
      </c>
      <c r="D35" s="91">
        <f>IFERROR(LEFT('Regional Strat Risk Reg'!D35,FIND(".",'Regional Strat Risk Reg'!D35)),0)</f>
        <v>0</v>
      </c>
      <c r="E35" s="393">
        <f>'Regional Strat Risk Reg'!G35</f>
        <v>0</v>
      </c>
      <c r="F35" s="393">
        <f>'Regional Strat Risk Reg'!H35</f>
        <v>0</v>
      </c>
      <c r="G35" s="393">
        <f t="shared" si="2"/>
        <v>0</v>
      </c>
      <c r="H35" s="393"/>
      <c r="I35" s="393"/>
      <c r="J35" s="393">
        <f>'Regional Strat Risk Reg'!K35</f>
        <v>0</v>
      </c>
      <c r="K35" s="393">
        <f>'Regional Strat Risk Reg'!L35</f>
        <v>0</v>
      </c>
      <c r="L35" s="393">
        <f t="shared" si="3"/>
        <v>0</v>
      </c>
      <c r="M35" s="395"/>
      <c r="N35" s="393"/>
      <c r="O35" s="396"/>
      <c r="P35" s="88"/>
      <c r="Q35" s="393"/>
    </row>
    <row r="36" spans="1:17" ht="25.5">
      <c r="A36" s="393">
        <f>'Regional Strat Risk Reg'!A38</f>
        <v>0</v>
      </c>
      <c r="B36" s="393">
        <f>'Regional Strat Risk Reg'!B38</f>
        <v>0</v>
      </c>
      <c r="C36" s="394">
        <f>'Regional Strat Risk Reg'!C38</f>
        <v>0</v>
      </c>
      <c r="D36" s="91">
        <f>IFERROR(LEFT('Regional Strat Risk Reg'!D38,FIND(".",'Regional Strat Risk Reg'!D38)),0)</f>
        <v>0</v>
      </c>
      <c r="E36" s="393">
        <f>'Regional Strat Risk Reg'!G38</f>
        <v>0</v>
      </c>
      <c r="F36" s="393">
        <f>'Regional Strat Risk Reg'!H38</f>
        <v>0</v>
      </c>
      <c r="G36" s="393">
        <f t="shared" si="0"/>
        <v>0</v>
      </c>
      <c r="H36" s="393"/>
      <c r="I36" s="393"/>
      <c r="J36" s="393">
        <f>'Regional Strat Risk Reg'!K38</f>
        <v>0</v>
      </c>
      <c r="K36" s="393">
        <f>'Regional Strat Risk Reg'!L38</f>
        <v>0</v>
      </c>
      <c r="L36" s="393">
        <f t="shared" si="1"/>
        <v>0</v>
      </c>
      <c r="M36" s="395"/>
      <c r="N36" s="393"/>
      <c r="O36" s="396"/>
      <c r="P36" s="88"/>
      <c r="Q36" s="393"/>
    </row>
    <row r="37" spans="1:17" ht="25.5">
      <c r="A37" s="393">
        <f>'Regional Strat Risk Reg'!A39</f>
        <v>0</v>
      </c>
      <c r="B37" s="393">
        <f>'Regional Strat Risk Reg'!B39</f>
        <v>0</v>
      </c>
      <c r="C37" s="394">
        <f>'Regional Strat Risk Reg'!C39</f>
        <v>0</v>
      </c>
      <c r="D37" s="91">
        <f>IFERROR(LEFT('Regional Strat Risk Reg'!D39,FIND(".",'Regional Strat Risk Reg'!D39)),0)</f>
        <v>0</v>
      </c>
      <c r="E37" s="393">
        <f>'Regional Strat Risk Reg'!G39</f>
        <v>0</v>
      </c>
      <c r="F37" s="393">
        <f>'Regional Strat Risk Reg'!H39</f>
        <v>0</v>
      </c>
      <c r="G37" s="393">
        <f t="shared" si="0"/>
        <v>0</v>
      </c>
      <c r="H37" s="393"/>
      <c r="I37" s="393"/>
      <c r="J37" s="393">
        <f>'Regional Strat Risk Reg'!K39</f>
        <v>0</v>
      </c>
      <c r="K37" s="393">
        <f>'Regional Strat Risk Reg'!L39</f>
        <v>0</v>
      </c>
      <c r="L37" s="393">
        <f t="shared" si="1"/>
        <v>0</v>
      </c>
      <c r="M37" s="395"/>
      <c r="N37" s="393"/>
      <c r="O37" s="396"/>
      <c r="P37" s="88"/>
      <c r="Q37" s="393"/>
    </row>
    <row r="38" spans="1:17" ht="25.5">
      <c r="A38" s="393">
        <f>'Regional Strat Risk Reg'!A40</f>
        <v>0</v>
      </c>
      <c r="B38" s="393">
        <f>'Regional Strat Risk Reg'!B40</f>
        <v>0</v>
      </c>
      <c r="C38" s="394">
        <f>'Regional Strat Risk Reg'!C40</f>
        <v>0</v>
      </c>
      <c r="D38" s="91">
        <f>IFERROR(LEFT('Regional Strat Risk Reg'!D40,FIND(".",'Regional Strat Risk Reg'!D40)),0)</f>
        <v>0</v>
      </c>
      <c r="E38" s="393">
        <f>'Regional Strat Risk Reg'!G40</f>
        <v>0</v>
      </c>
      <c r="F38" s="393">
        <f>'Regional Strat Risk Reg'!H40</f>
        <v>0</v>
      </c>
      <c r="G38" s="393">
        <f t="shared" si="0"/>
        <v>0</v>
      </c>
      <c r="H38" s="393"/>
      <c r="I38" s="393"/>
      <c r="J38" s="393">
        <f>'Regional Strat Risk Reg'!K40</f>
        <v>0</v>
      </c>
      <c r="K38" s="393">
        <f>'Regional Strat Risk Reg'!L40</f>
        <v>0</v>
      </c>
      <c r="L38" s="393">
        <f t="shared" si="1"/>
        <v>0</v>
      </c>
      <c r="M38" s="395"/>
      <c r="N38" s="393"/>
      <c r="O38" s="396"/>
      <c r="P38" s="88"/>
      <c r="Q38" s="393"/>
    </row>
    <row r="39" spans="1:17" ht="25.5">
      <c r="A39" s="393">
        <f>'Regional Strat Risk Reg'!A41</f>
        <v>0</v>
      </c>
      <c r="B39" s="393">
        <f>'Regional Strat Risk Reg'!B41</f>
        <v>0</v>
      </c>
      <c r="C39" s="394">
        <f>'Regional Strat Risk Reg'!C41</f>
        <v>0</v>
      </c>
      <c r="D39" s="91">
        <f>IFERROR(LEFT('Regional Strat Risk Reg'!D41,FIND(".",'Regional Strat Risk Reg'!D41)),0)</f>
        <v>0</v>
      </c>
      <c r="E39" s="393">
        <f>'Regional Strat Risk Reg'!G41</f>
        <v>0</v>
      </c>
      <c r="F39" s="393">
        <f>'Regional Strat Risk Reg'!H41</f>
        <v>0</v>
      </c>
      <c r="G39" s="393">
        <f t="shared" si="0"/>
        <v>0</v>
      </c>
      <c r="H39" s="393"/>
      <c r="I39" s="393"/>
      <c r="J39" s="393">
        <f>'Regional Strat Risk Reg'!K41</f>
        <v>0</v>
      </c>
      <c r="K39" s="393">
        <f>'Regional Strat Risk Reg'!L41</f>
        <v>0</v>
      </c>
      <c r="L39" s="393">
        <f t="shared" si="1"/>
        <v>0</v>
      </c>
      <c r="M39" s="395"/>
      <c r="N39" s="393"/>
      <c r="O39" s="396"/>
      <c r="P39" s="88"/>
      <c r="Q39" s="393"/>
    </row>
    <row r="40" spans="1:17">
      <c r="M40" s="4"/>
      <c r="N40" s="4"/>
    </row>
    <row r="41" spans="1:17">
      <c r="M41" s="4"/>
      <c r="N41" s="4"/>
    </row>
    <row r="42" spans="1:17">
      <c r="M42" s="4"/>
      <c r="N42" s="4"/>
    </row>
    <row r="43" spans="1:17">
      <c r="N43" s="4"/>
    </row>
    <row r="44" spans="1:17">
      <c r="N44" s="4"/>
    </row>
    <row r="46" spans="1:17">
      <c r="D46" s="104"/>
    </row>
    <row r="880" spans="2:16">
      <c r="B880" s="4"/>
      <c r="C880" s="4"/>
      <c r="D880" s="4"/>
      <c r="E880" s="4"/>
      <c r="F880" s="4"/>
      <c r="G880" s="4"/>
      <c r="H880" s="4"/>
      <c r="J880" s="4"/>
      <c r="K880" s="4"/>
      <c r="L880" s="4"/>
      <c r="M880" s="4"/>
      <c r="P880" s="4"/>
    </row>
    <row r="886" spans="2:16">
      <c r="B886" s="4"/>
      <c r="C886" s="4"/>
      <c r="D886" s="4"/>
      <c r="E886" s="4"/>
      <c r="F886" s="4"/>
      <c r="G886" s="4"/>
      <c r="H886" s="4"/>
      <c r="J886" s="4"/>
      <c r="K886" s="4"/>
      <c r="L886" s="4"/>
      <c r="M886" s="4"/>
      <c r="P886" s="4"/>
    </row>
  </sheetData>
  <mergeCells count="3">
    <mergeCell ref="E3:G3"/>
    <mergeCell ref="J3:L3"/>
    <mergeCell ref="A3:D3"/>
  </mergeCells>
  <conditionalFormatting sqref="A5:A39">
    <cfRule type="expression" dxfId="217" priority="30">
      <formula>LEN(A5)&gt;1</formula>
    </cfRule>
  </conditionalFormatting>
  <conditionalFormatting sqref="A31:L35">
    <cfRule type="cellIs" dxfId="216" priority="50" operator="equal">
      <formula>0</formula>
    </cfRule>
  </conditionalFormatting>
  <conditionalFormatting sqref="A11:M30 O11:Q15">
    <cfRule type="cellIs" dxfId="215" priority="35" operator="equal">
      <formula>0</formula>
    </cfRule>
  </conditionalFormatting>
  <conditionalFormatting sqref="C5:M6 O5:Q6">
    <cfRule type="cellIs" dxfId="214" priority="96" operator="equal">
      <formula>0</formula>
    </cfRule>
  </conditionalFormatting>
  <conditionalFormatting sqref="G5:G39 L5:L39">
    <cfRule type="cellIs" dxfId="213" priority="31" operator="between">
      <formula>1</formula>
      <formula>3</formula>
    </cfRule>
    <cfRule type="cellIs" dxfId="212" priority="32" operator="between">
      <formula>4</formula>
      <formula>9</formula>
    </cfRule>
    <cfRule type="cellIs" dxfId="211" priority="33" operator="between">
      <formula>10</formula>
      <formula>19</formula>
    </cfRule>
    <cfRule type="cellIs" dxfId="210" priority="34" operator="greaterThanOrEqual">
      <formula>20</formula>
    </cfRule>
  </conditionalFormatting>
  <conditionalFormatting sqref="N5:N33">
    <cfRule type="containsText" dxfId="209" priority="24" operator="containsText" text="1-3">
      <formula>NOT(ISERROR(SEARCH("1-3",N5)))</formula>
    </cfRule>
    <cfRule type="containsText" dxfId="208" priority="25" operator="containsText" text="4-9">
      <formula>NOT(ISERROR(SEARCH("4-9",N5)))</formula>
    </cfRule>
    <cfRule type="containsText" dxfId="207" priority="26" operator="containsText" text="10-19">
      <formula>NOT(ISERROR(SEARCH("10-19",N5)))</formula>
    </cfRule>
    <cfRule type="cellIs" dxfId="206" priority="27" operator="equal">
      <formula>0</formula>
    </cfRule>
    <cfRule type="containsText" dxfId="205" priority="28" operator="containsText" text="20-25">
      <formula>NOT(ISERROR(SEARCH("20-25",N5)))</formula>
    </cfRule>
  </conditionalFormatting>
  <conditionalFormatting sqref="N34:N39">
    <cfRule type="cellIs" dxfId="204" priority="125" operator="between">
      <formula>1</formula>
      <formula>3</formula>
    </cfRule>
    <cfRule type="cellIs" dxfId="203" priority="126" operator="between">
      <formula>4</formula>
      <formula>9</formula>
    </cfRule>
    <cfRule type="cellIs" dxfId="202" priority="127" operator="between">
      <formula>10</formula>
      <formula>19</formula>
    </cfRule>
    <cfRule type="cellIs" dxfId="201" priority="129" operator="greaterThanOrEqual">
      <formula>20</formula>
    </cfRule>
    <cfRule type="containsText" dxfId="200" priority="135" stopIfTrue="1" operator="containsText" text="High">
      <formula>NOT(ISERROR(SEARCH("High",N34)))</formula>
    </cfRule>
    <cfRule type="containsText" dxfId="199" priority="136" stopIfTrue="1" operator="containsText" text="Medium">
      <formula>NOT(ISERROR(SEARCH("Medium",N34)))</formula>
    </cfRule>
    <cfRule type="containsText" dxfId="198" priority="137" stopIfTrue="1" operator="containsText" text="Low">
      <formula>NOT(ISERROR(SEARCH("Low",N34)))</formula>
    </cfRule>
  </conditionalFormatting>
  <conditionalFormatting sqref="O7:P9 M7:M10">
    <cfRule type="cellIs" dxfId="197" priority="118" operator="equal">
      <formula>0</formula>
    </cfRule>
  </conditionalFormatting>
  <conditionalFormatting sqref="O16:P16">
    <cfRule type="cellIs" dxfId="196" priority="22" operator="equal">
      <formula>0</formula>
    </cfRule>
  </conditionalFormatting>
  <conditionalFormatting sqref="O19:P19">
    <cfRule type="cellIs" dxfId="195" priority="1" operator="equal">
      <formula>0</formula>
    </cfRule>
  </conditionalFormatting>
  <conditionalFormatting sqref="O21:P33">
    <cfRule type="cellIs" dxfId="194" priority="3" operator="equal">
      <formula>0</formula>
    </cfRule>
  </conditionalFormatting>
  <conditionalFormatting sqref="O20:Q20">
    <cfRule type="cellIs" dxfId="193" priority="81" operator="equal">
      <formula>0</formula>
    </cfRule>
  </conditionalFormatting>
  <conditionalFormatting sqref="Q5:Q10">
    <cfRule type="cellIs" dxfId="192" priority="123" operator="equal">
      <formula>"Y"</formula>
    </cfRule>
  </conditionalFormatting>
  <conditionalFormatting sqref="Q7:Q9 O10:Q10 A5:B9 A10:L10 A36:Q39 Q16 O17:Q18 Q19 Q21:Q34 M34:Q35 C7:L9 M31:M33">
    <cfRule type="cellIs" dxfId="191" priority="131" operator="equal">
      <formula>0</formula>
    </cfRule>
  </conditionalFormatting>
  <conditionalFormatting sqref="Q11:Q39">
    <cfRule type="cellIs" dxfId="190" priority="29" operator="equal">
      <formula>"Y"</formula>
    </cfRule>
  </conditionalFormatting>
  <printOptions horizontalCentered="1"/>
  <pageMargins left="0.70866141732283472" right="0.70866141732283472" top="0.74803149606299213" bottom="0.74803149606299213" header="0.31496062992125984" footer="0.31496062992125984"/>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iconSet" priority="100" id="{7BBAF7DB-AA23-4D91-AB0B-3E8F553320ED}">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P5</xm:sqref>
        </x14:conditionalFormatting>
        <x14:conditionalFormatting xmlns:xm="http://schemas.microsoft.com/office/excel/2006/main">
          <x14:cfRule type="iconSet" priority="111" id="{AD56C5DD-702A-4D7D-9F43-880F5C0ADB51}">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P6</xm:sqref>
        </x14:conditionalFormatting>
        <x14:conditionalFormatting xmlns:xm="http://schemas.microsoft.com/office/excel/2006/main">
          <x14:cfRule type="iconSet" priority="122" id="{5A512967-CB92-4E66-837C-7ED91172D78E}">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P7</xm:sqref>
        </x14:conditionalFormatting>
        <x14:conditionalFormatting xmlns:xm="http://schemas.microsoft.com/office/excel/2006/main">
          <x14:cfRule type="iconSet" priority="36" id="{5DF58F74-6EE2-4185-B018-6E720FBAD974}">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P11</xm:sqref>
        </x14:conditionalFormatting>
        <x14:conditionalFormatting xmlns:xm="http://schemas.microsoft.com/office/excel/2006/main">
          <x14:cfRule type="iconSet" priority="23" id="{37E12474-524B-45EF-9115-CA2D3A2B84BE}">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P16</xm:sqref>
        </x14:conditionalFormatting>
        <x14:conditionalFormatting xmlns:xm="http://schemas.microsoft.com/office/excel/2006/main">
          <x14:cfRule type="iconSet" priority="2" id="{56FD2001-398A-438D-856D-510AB4E07F8E}">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P19</xm:sqref>
        </x14:conditionalFormatting>
        <x14:conditionalFormatting xmlns:xm="http://schemas.microsoft.com/office/excel/2006/main">
          <x14:cfRule type="iconSet" priority="82" id="{2E4DA354-1F14-4687-B67B-5C2E17D8279A}">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P20</xm:sqref>
        </x14:conditionalFormatting>
        <x14:conditionalFormatting xmlns:xm="http://schemas.microsoft.com/office/excel/2006/main">
          <x14:cfRule type="iconSet" priority="84" id="{7FF6F9DD-530B-494C-A78B-377CFE7527F1}">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P23:P24</xm:sqref>
        </x14:conditionalFormatting>
        <x14:conditionalFormatting xmlns:xm="http://schemas.microsoft.com/office/excel/2006/main">
          <x14:cfRule type="iconSet" priority="4" id="{19D59413-DC88-4536-8F9E-2CAD996636EB}">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P28</xm:sqref>
        </x14:conditionalFormatting>
        <x14:conditionalFormatting xmlns:xm="http://schemas.microsoft.com/office/excel/2006/main">
          <x14:cfRule type="iconSet" priority="559" id="{AE31346B-15AF-4996-9CFB-6D6A7D09FEB6}">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P30:P31</xm:sqref>
        </x14:conditionalFormatting>
        <x14:conditionalFormatting xmlns:xm="http://schemas.microsoft.com/office/excel/2006/main">
          <x14:cfRule type="iconSet" priority="6" id="{2DE06B10-B7C1-4531-8533-528B259234C1}">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P31</xm:sqref>
        </x14:conditionalFormatting>
        <x14:conditionalFormatting xmlns:xm="http://schemas.microsoft.com/office/excel/2006/main">
          <x14:cfRule type="iconSet" priority="458" id="{E90DE287-0C0D-48B5-BF03-629A4F089B4B}">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Q21 Q12 Q15 Q18 Q26 P25:P27 P21:P22 P8:P10 P31:P39 P12:P15 Q23:Q24 P17:P18 Q31 P29 Q28</xm:sqref>
        </x14:conditionalFormatting>
        <x14:conditionalFormatting xmlns:xm="http://schemas.microsoft.com/office/excel/2006/main">
          <x14:cfRule type="iconSet" priority="5" id="{5A6A7B83-7864-4A5E-B844-D74D53C9440F}">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Q33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S976"/>
  <sheetViews>
    <sheetView showGridLines="0" tabSelected="1" zoomScaleNormal="100" zoomScaleSheetLayoutView="40" zoomScalePageLayoutView="55" workbookViewId="0">
      <pane ySplit="4" topLeftCell="A31" activePane="bottomLeft" state="frozen"/>
      <selection activeCell="B11" sqref="B11"/>
      <selection pane="bottomLeft" activeCell="N33" sqref="N33"/>
    </sheetView>
  </sheetViews>
  <sheetFormatPr defaultColWidth="9.1328125" defaultRowHeight="15.75"/>
  <cols>
    <col min="1" max="1" width="32.86328125" style="106" customWidth="1"/>
    <col min="2" max="2" width="7.73046875" style="106" bestFit="1" customWidth="1"/>
    <col min="3" max="3" width="11.3984375" style="112" customWidth="1"/>
    <col min="4" max="4" width="38.265625" style="193" customWidth="1"/>
    <col min="5" max="6" width="30.73046875" style="108" customWidth="1"/>
    <col min="7" max="8" width="7.265625" style="112" customWidth="1"/>
    <col min="9" max="9" width="16.73046875" style="112" customWidth="1"/>
    <col min="10" max="10" width="44.3984375" style="194" customWidth="1"/>
    <col min="11" max="12" width="7.265625" style="112" customWidth="1"/>
    <col min="13" max="13" width="16.73046875" style="112" customWidth="1"/>
    <col min="14" max="14" width="38.1328125" style="199" customWidth="1"/>
    <col min="15" max="15" width="19.1328125" style="195" bestFit="1" customWidth="1"/>
    <col min="16" max="16" width="18.1328125" style="197" customWidth="1"/>
    <col min="17" max="17" width="7.3984375" style="112" hidden="1" customWidth="1"/>
    <col min="18" max="18" width="6.73046875" style="112" hidden="1" customWidth="1"/>
    <col min="19" max="19" width="9.1328125" style="164"/>
    <col min="20" max="16384" width="9.1328125" style="108"/>
  </cols>
  <sheetData>
    <row r="1" spans="1:19" ht="25.5">
      <c r="A1" s="14" t="s">
        <v>85</v>
      </c>
      <c r="C1" s="105"/>
      <c r="D1" s="107"/>
      <c r="G1" s="107"/>
      <c r="H1" s="107"/>
      <c r="I1" s="107"/>
      <c r="J1" s="109"/>
      <c r="K1" s="608"/>
      <c r="L1" s="608"/>
      <c r="M1" s="608"/>
      <c r="N1" s="109"/>
      <c r="O1" s="110"/>
      <c r="P1" s="111"/>
      <c r="R1" s="113"/>
    </row>
    <row r="2" spans="1:19" ht="16.149999999999999" thickBot="1">
      <c r="C2" s="114"/>
      <c r="D2" s="115"/>
      <c r="J2" s="116"/>
      <c r="L2" s="108"/>
      <c r="M2" s="108"/>
      <c r="N2" s="117"/>
      <c r="O2" s="118"/>
      <c r="P2" s="106"/>
      <c r="Q2" s="119"/>
      <c r="R2" s="119"/>
    </row>
    <row r="3" spans="1:19" s="123" customFormat="1">
      <c r="A3" s="617" t="s">
        <v>86</v>
      </c>
      <c r="B3" s="618"/>
      <c r="C3" s="619" t="s">
        <v>66</v>
      </c>
      <c r="D3" s="620"/>
      <c r="E3" s="621"/>
      <c r="F3" s="120" t="s">
        <v>87</v>
      </c>
      <c r="G3" s="622" t="s">
        <v>88</v>
      </c>
      <c r="H3" s="623"/>
      <c r="I3" s="624"/>
      <c r="J3" s="120" t="s">
        <v>89</v>
      </c>
      <c r="K3" s="609" t="s">
        <v>90</v>
      </c>
      <c r="L3" s="610"/>
      <c r="M3" s="611"/>
      <c r="N3" s="612" t="s">
        <v>91</v>
      </c>
      <c r="O3" s="613"/>
      <c r="P3" s="121" t="s">
        <v>92</v>
      </c>
      <c r="Q3" s="122"/>
      <c r="R3" s="122"/>
      <c r="S3" s="462"/>
    </row>
    <row r="4" spans="1:19" s="106" customFormat="1" ht="60.95" customHeight="1" thickBot="1">
      <c r="A4" s="124" t="s">
        <v>93</v>
      </c>
      <c r="B4" s="125" t="s">
        <v>94</v>
      </c>
      <c r="C4" s="126" t="s">
        <v>95</v>
      </c>
      <c r="D4" s="126" t="s">
        <v>96</v>
      </c>
      <c r="E4" s="126" t="s">
        <v>97</v>
      </c>
      <c r="F4" s="125" t="s">
        <v>98</v>
      </c>
      <c r="G4" s="127" t="s">
        <v>99</v>
      </c>
      <c r="H4" s="127" t="s">
        <v>100</v>
      </c>
      <c r="I4" s="126" t="s">
        <v>101</v>
      </c>
      <c r="J4" s="126" t="s">
        <v>102</v>
      </c>
      <c r="K4" s="127" t="s">
        <v>99</v>
      </c>
      <c r="L4" s="127" t="s">
        <v>100</v>
      </c>
      <c r="M4" s="126" t="s">
        <v>101</v>
      </c>
      <c r="N4" s="126" t="s">
        <v>103</v>
      </c>
      <c r="O4" s="128" t="s">
        <v>104</v>
      </c>
      <c r="P4" s="129" t="s">
        <v>105</v>
      </c>
      <c r="Q4" s="130"/>
      <c r="R4" s="131" t="s">
        <v>106</v>
      </c>
      <c r="S4" s="463"/>
    </row>
    <row r="5" spans="1:19" s="106" customFormat="1" ht="18.75" customHeight="1" thickBot="1">
      <c r="A5" s="599" t="s">
        <v>107</v>
      </c>
      <c r="B5" s="600"/>
      <c r="C5" s="600"/>
      <c r="D5" s="600"/>
      <c r="E5" s="600"/>
      <c r="F5" s="600"/>
      <c r="G5" s="600"/>
      <c r="H5" s="600"/>
      <c r="I5" s="600"/>
      <c r="J5" s="600"/>
      <c r="K5" s="600"/>
      <c r="L5" s="600"/>
      <c r="M5" s="600"/>
      <c r="N5" s="600"/>
      <c r="O5" s="600"/>
      <c r="P5" s="601"/>
      <c r="Q5" s="132"/>
      <c r="R5" s="131"/>
      <c r="S5" s="463"/>
    </row>
    <row r="6" spans="1:19" s="8" customFormat="1" ht="255.95" customHeight="1">
      <c r="A6" s="454" t="s">
        <v>108</v>
      </c>
      <c r="B6" s="418">
        <f>_xlfn.RANK.EQ(M6,$M$2:$M$103,0)+COUNTIF($M$2:M6,M6)-1</f>
        <v>1</v>
      </c>
      <c r="C6" s="419" t="s">
        <v>109</v>
      </c>
      <c r="D6" s="465" t="s">
        <v>110</v>
      </c>
      <c r="E6" s="420" t="s">
        <v>111</v>
      </c>
      <c r="F6" s="625" t="s">
        <v>112</v>
      </c>
      <c r="G6" s="421">
        <v>5</v>
      </c>
      <c r="H6" s="421">
        <v>5</v>
      </c>
      <c r="I6" s="396">
        <f t="shared" ref="I6:I11" si="0">G6*H6</f>
        <v>25</v>
      </c>
      <c r="J6" s="467" t="s">
        <v>113</v>
      </c>
      <c r="K6" s="421">
        <v>4</v>
      </c>
      <c r="L6" s="421">
        <v>5</v>
      </c>
      <c r="M6" s="396">
        <f>K6*L6</f>
        <v>20</v>
      </c>
      <c r="N6" s="494" t="s">
        <v>114</v>
      </c>
      <c r="O6" s="455" t="s">
        <v>115</v>
      </c>
      <c r="P6" s="439" t="s">
        <v>116</v>
      </c>
      <c r="Q6" s="456"/>
      <c r="R6" s="457"/>
      <c r="S6" s="34"/>
    </row>
    <row r="7" spans="1:19" s="453" customFormat="1" ht="311.64999999999998">
      <c r="A7" s="443" t="s">
        <v>117</v>
      </c>
      <c r="B7" s="444">
        <f>_xlfn.RANK.EQ(M7,$M$2:$M$103,0)+COUNTIF($M$2:M7,M7)-1</f>
        <v>2</v>
      </c>
      <c r="C7" s="445" t="s">
        <v>109</v>
      </c>
      <c r="D7" s="466" t="s">
        <v>118</v>
      </c>
      <c r="E7" s="446" t="s">
        <v>119</v>
      </c>
      <c r="F7" s="626"/>
      <c r="G7" s="447">
        <v>5</v>
      </c>
      <c r="H7" s="447">
        <v>5</v>
      </c>
      <c r="I7" s="448">
        <f t="shared" si="0"/>
        <v>25</v>
      </c>
      <c r="J7" s="493" t="s">
        <v>120</v>
      </c>
      <c r="K7" s="447">
        <v>5</v>
      </c>
      <c r="L7" s="447">
        <v>4</v>
      </c>
      <c r="M7" s="448">
        <f>K7*L7</f>
        <v>20</v>
      </c>
      <c r="N7" s="495" t="s">
        <v>121</v>
      </c>
      <c r="O7" s="449" t="s">
        <v>115</v>
      </c>
      <c r="P7" s="450" t="s">
        <v>122</v>
      </c>
      <c r="Q7" s="451">
        <f>G7*H7</f>
        <v>25</v>
      </c>
      <c r="R7" s="452">
        <f t="shared" ref="R7" si="1">K7*L7</f>
        <v>20</v>
      </c>
      <c r="S7" s="464"/>
    </row>
    <row r="8" spans="1:19" s="428" customFormat="1" ht="270.75">
      <c r="A8" s="417" t="s">
        <v>123</v>
      </c>
      <c r="B8" s="418">
        <f>_xlfn.RANK.EQ(M8,$M$2:$M$103,0)+COUNTIF($M$2:M8,M8)-1</f>
        <v>4</v>
      </c>
      <c r="C8" s="419" t="s">
        <v>109</v>
      </c>
      <c r="D8" s="467" t="s">
        <v>124</v>
      </c>
      <c r="E8" s="420" t="s">
        <v>125</v>
      </c>
      <c r="F8" s="625" t="s">
        <v>112</v>
      </c>
      <c r="G8" s="421">
        <v>3</v>
      </c>
      <c r="H8" s="422">
        <v>4</v>
      </c>
      <c r="I8" s="396">
        <f t="shared" si="0"/>
        <v>12</v>
      </c>
      <c r="J8" s="423" t="s">
        <v>126</v>
      </c>
      <c r="K8" s="421">
        <v>3</v>
      </c>
      <c r="L8" s="422">
        <v>4</v>
      </c>
      <c r="M8" s="396">
        <f>K8*L8</f>
        <v>12</v>
      </c>
      <c r="N8" s="494"/>
      <c r="O8" s="424" t="s">
        <v>127</v>
      </c>
      <c r="P8" s="425" t="s">
        <v>128</v>
      </c>
      <c r="Q8" s="426">
        <f>G8*H8</f>
        <v>12</v>
      </c>
      <c r="R8" s="427">
        <f>K8*L8</f>
        <v>12</v>
      </c>
      <c r="S8" s="34"/>
    </row>
    <row r="9" spans="1:19" s="154" customFormat="1" ht="160.5" customHeight="1">
      <c r="A9" s="148" t="s">
        <v>129</v>
      </c>
      <c r="B9" s="305">
        <f>_xlfn.RANK.EQ(M9,$M$2:$M$103,0)+COUNTIF($M$2:M9,M9)-1</f>
        <v>11</v>
      </c>
      <c r="C9" s="142" t="s">
        <v>130</v>
      </c>
      <c r="D9" s="468" t="s">
        <v>131</v>
      </c>
      <c r="E9" s="497" t="s">
        <v>132</v>
      </c>
      <c r="F9" s="627"/>
      <c r="G9" s="136">
        <v>3</v>
      </c>
      <c r="H9" s="498">
        <v>4</v>
      </c>
      <c r="I9" s="499">
        <f t="shared" si="0"/>
        <v>12</v>
      </c>
      <c r="J9" s="492" t="s">
        <v>133</v>
      </c>
      <c r="K9" s="136">
        <v>2</v>
      </c>
      <c r="L9" s="498">
        <v>3</v>
      </c>
      <c r="M9" s="500">
        <f>K9*L9</f>
        <v>6</v>
      </c>
      <c r="N9" s="475" t="s">
        <v>134</v>
      </c>
      <c r="O9" s="501" t="s">
        <v>127</v>
      </c>
      <c r="P9" s="502" t="s">
        <v>135</v>
      </c>
      <c r="Q9" s="152"/>
      <c r="R9" s="153"/>
      <c r="S9" s="463"/>
    </row>
    <row r="10" spans="1:19" s="4" customFormat="1" ht="270.75">
      <c r="A10" s="429" t="s">
        <v>136</v>
      </c>
      <c r="B10" s="430">
        <f>_xlfn.RANK.EQ(M10,$M$2:$M$103,0)+COUNTIF($M$2:M10,M10)-1</f>
        <v>3</v>
      </c>
      <c r="C10" s="431" t="s">
        <v>137</v>
      </c>
      <c r="D10" s="469" t="s">
        <v>138</v>
      </c>
      <c r="E10" s="432" t="s">
        <v>139</v>
      </c>
      <c r="F10" s="627"/>
      <c r="G10" s="433">
        <v>4</v>
      </c>
      <c r="H10" s="433">
        <v>5</v>
      </c>
      <c r="I10" s="396">
        <f t="shared" si="0"/>
        <v>20</v>
      </c>
      <c r="J10" s="491" t="s">
        <v>140</v>
      </c>
      <c r="K10" s="433">
        <v>3</v>
      </c>
      <c r="L10" s="433">
        <v>5</v>
      </c>
      <c r="M10" s="396">
        <f>L10*K10</f>
        <v>15</v>
      </c>
      <c r="N10" s="432" t="s">
        <v>141</v>
      </c>
      <c r="O10" s="434" t="s">
        <v>127</v>
      </c>
      <c r="P10" s="435" t="s">
        <v>142</v>
      </c>
      <c r="Q10" s="436"/>
      <c r="R10" s="437"/>
      <c r="S10" s="34"/>
    </row>
    <row r="11" spans="1:19" s="4" customFormat="1" ht="199.5">
      <c r="A11" s="438" t="s">
        <v>143</v>
      </c>
      <c r="B11" s="430">
        <f>_xlfn.RANK.EQ(M11,$M$2:$M$103,0)+COUNTIF($M$2:M11,M11)-1</f>
        <v>5</v>
      </c>
      <c r="C11" s="439" t="s">
        <v>144</v>
      </c>
      <c r="D11" s="470" t="s">
        <v>145</v>
      </c>
      <c r="E11" s="440" t="s">
        <v>146</v>
      </c>
      <c r="F11" s="441"/>
      <c r="G11" s="427">
        <v>4</v>
      </c>
      <c r="H11" s="427">
        <v>5</v>
      </c>
      <c r="I11" s="396">
        <f t="shared" si="0"/>
        <v>20</v>
      </c>
      <c r="J11" s="490" t="s">
        <v>147</v>
      </c>
      <c r="K11" s="427">
        <v>3</v>
      </c>
      <c r="L11" s="427">
        <v>4</v>
      </c>
      <c r="M11" s="396">
        <f>L11*K11</f>
        <v>12</v>
      </c>
      <c r="N11" s="440"/>
      <c r="O11" s="442" t="s">
        <v>127</v>
      </c>
      <c r="P11" s="435" t="s">
        <v>148</v>
      </c>
      <c r="Q11" s="436"/>
      <c r="R11" s="437"/>
      <c r="S11" s="34"/>
    </row>
    <row r="12" spans="1:19" s="106" customFormat="1" ht="18.75" customHeight="1" thickBot="1">
      <c r="A12" s="614" t="s">
        <v>149</v>
      </c>
      <c r="B12" s="615"/>
      <c r="C12" s="615"/>
      <c r="D12" s="615"/>
      <c r="E12" s="615"/>
      <c r="F12" s="615"/>
      <c r="G12" s="615"/>
      <c r="H12" s="615"/>
      <c r="I12" s="615"/>
      <c r="J12" s="615"/>
      <c r="K12" s="615"/>
      <c r="L12" s="615"/>
      <c r="M12" s="615"/>
      <c r="N12" s="615"/>
      <c r="O12" s="615"/>
      <c r="P12" s="616"/>
      <c r="Q12" s="132"/>
      <c r="R12" s="131"/>
      <c r="S12" s="463"/>
    </row>
    <row r="13" spans="1:19" s="159" customFormat="1" ht="357.6" customHeight="1" thickBot="1">
      <c r="A13" s="155" t="s">
        <v>150</v>
      </c>
      <c r="B13" s="134">
        <f>_xlfn.RANK.EQ(M13,$M$2:$M$103,0)+COUNTIF($M$2:M13,M13)-1</f>
        <v>6</v>
      </c>
      <c r="C13" s="302" t="s">
        <v>151</v>
      </c>
      <c r="D13" s="471" t="s">
        <v>152</v>
      </c>
      <c r="E13" s="503" t="s">
        <v>153</v>
      </c>
      <c r="F13" s="625" t="s">
        <v>154</v>
      </c>
      <c r="G13" s="498">
        <v>4</v>
      </c>
      <c r="H13" s="498">
        <v>4</v>
      </c>
      <c r="I13" s="500">
        <f>G13*H13</f>
        <v>16</v>
      </c>
      <c r="J13" s="489" t="s">
        <v>155</v>
      </c>
      <c r="K13" s="498">
        <v>3</v>
      </c>
      <c r="L13" s="498">
        <v>4</v>
      </c>
      <c r="M13" s="500">
        <f>K13*L13</f>
        <v>12</v>
      </c>
      <c r="N13" s="497"/>
      <c r="O13" s="501" t="s">
        <v>127</v>
      </c>
      <c r="P13" s="459" t="s">
        <v>156</v>
      </c>
      <c r="Q13" s="157"/>
      <c r="R13" s="158"/>
      <c r="S13" s="164" t="s">
        <v>157</v>
      </c>
    </row>
    <row r="14" spans="1:19" ht="315.39999999999998" thickBot="1">
      <c r="A14" s="148" t="s">
        <v>158</v>
      </c>
      <c r="B14" s="134">
        <f>_xlfn.RANK.EQ(M14,$M$2:$M$103,0)+COUNTIF($M$2:M14,M14)-1</f>
        <v>12</v>
      </c>
      <c r="C14" s="303" t="s">
        <v>159</v>
      </c>
      <c r="D14" s="472" t="s">
        <v>160</v>
      </c>
      <c r="E14" s="458" t="s">
        <v>161</v>
      </c>
      <c r="F14" s="626"/>
      <c r="G14" s="498">
        <v>5</v>
      </c>
      <c r="H14" s="498">
        <v>4</v>
      </c>
      <c r="I14" s="500">
        <f>G14*H14</f>
        <v>20</v>
      </c>
      <c r="J14" s="488" t="s">
        <v>162</v>
      </c>
      <c r="K14" s="498">
        <v>2</v>
      </c>
      <c r="L14" s="498">
        <v>3</v>
      </c>
      <c r="M14" s="500">
        <f>K14*L14</f>
        <v>6</v>
      </c>
      <c r="N14" s="497"/>
      <c r="O14" s="501" t="s">
        <v>127</v>
      </c>
      <c r="P14" s="415" t="s">
        <v>163</v>
      </c>
      <c r="Q14" s="146"/>
      <c r="R14" s="147"/>
    </row>
    <row r="15" spans="1:19" s="106" customFormat="1" ht="18.75" customHeight="1" thickBot="1">
      <c r="A15" s="602" t="s">
        <v>164</v>
      </c>
      <c r="B15" s="603"/>
      <c r="C15" s="603"/>
      <c r="D15" s="603"/>
      <c r="E15" s="603"/>
      <c r="F15" s="603"/>
      <c r="G15" s="603"/>
      <c r="H15" s="603"/>
      <c r="I15" s="603"/>
      <c r="J15" s="603"/>
      <c r="K15" s="603"/>
      <c r="L15" s="603"/>
      <c r="M15" s="603"/>
      <c r="N15" s="603"/>
      <c r="O15" s="603"/>
      <c r="P15" s="604"/>
      <c r="Q15" s="132"/>
      <c r="R15" s="131"/>
      <c r="S15" s="463"/>
    </row>
    <row r="16" spans="1:19" s="164" customFormat="1" ht="252">
      <c r="A16" s="161" t="s">
        <v>165</v>
      </c>
      <c r="B16" s="134">
        <f>_xlfn.RANK.EQ(M16,$M$2:$M$103,0)+COUNTIF($M$2:M16,M16)-1</f>
        <v>13</v>
      </c>
      <c r="C16" s="302" t="s">
        <v>166</v>
      </c>
      <c r="D16" s="471" t="s">
        <v>167</v>
      </c>
      <c r="E16" s="503" t="s">
        <v>168</v>
      </c>
      <c r="F16" s="625" t="s">
        <v>169</v>
      </c>
      <c r="G16" s="504">
        <v>2</v>
      </c>
      <c r="H16" s="504">
        <v>4</v>
      </c>
      <c r="I16" s="500">
        <f>G16*H16</f>
        <v>8</v>
      </c>
      <c r="J16" s="487" t="s">
        <v>170</v>
      </c>
      <c r="K16" s="504">
        <v>2</v>
      </c>
      <c r="L16" s="504">
        <v>3</v>
      </c>
      <c r="M16" s="500">
        <f>K16*L16</f>
        <v>6</v>
      </c>
      <c r="N16" s="503"/>
      <c r="O16" s="505" t="s">
        <v>127</v>
      </c>
      <c r="P16" s="459" t="s">
        <v>171</v>
      </c>
      <c r="Q16" s="162"/>
      <c r="R16" s="163"/>
      <c r="S16" s="164" t="s">
        <v>172</v>
      </c>
    </row>
    <row r="17" spans="1:19" s="159" customFormat="1" ht="381.95" customHeight="1">
      <c r="A17" s="155" t="s">
        <v>173</v>
      </c>
      <c r="B17" s="134">
        <f>_xlfn.RANK.EQ(M17,$M$2:$M$103,0)+COUNTIF($M$2:M17,M17)-1</f>
        <v>7</v>
      </c>
      <c r="C17" s="303" t="s">
        <v>174</v>
      </c>
      <c r="D17" s="472" t="s">
        <v>175</v>
      </c>
      <c r="E17" s="458" t="s">
        <v>176</v>
      </c>
      <c r="F17" s="626"/>
      <c r="G17" s="506">
        <v>5</v>
      </c>
      <c r="H17" s="506">
        <v>3</v>
      </c>
      <c r="I17" s="500">
        <f>G17*H17</f>
        <v>15</v>
      </c>
      <c r="J17" s="486" t="s">
        <v>177</v>
      </c>
      <c r="K17" s="506">
        <v>4</v>
      </c>
      <c r="L17" s="506">
        <v>3</v>
      </c>
      <c r="M17" s="500">
        <f>K17*L17</f>
        <v>12</v>
      </c>
      <c r="N17" s="507"/>
      <c r="O17" s="508" t="s">
        <v>127</v>
      </c>
      <c r="P17" s="459" t="s">
        <v>178</v>
      </c>
      <c r="Q17" s="157"/>
      <c r="R17" s="158"/>
      <c r="S17" s="164"/>
    </row>
    <row r="18" spans="1:19" s="106" customFormat="1" ht="18.75" customHeight="1">
      <c r="A18" s="599" t="s">
        <v>179</v>
      </c>
      <c r="B18" s="600"/>
      <c r="C18" s="600"/>
      <c r="D18" s="600"/>
      <c r="E18" s="600"/>
      <c r="F18" s="600"/>
      <c r="G18" s="600"/>
      <c r="H18" s="600"/>
      <c r="I18" s="600"/>
      <c r="J18" s="600"/>
      <c r="K18" s="600"/>
      <c r="L18" s="600"/>
      <c r="M18" s="600"/>
      <c r="N18" s="600"/>
      <c r="O18" s="600"/>
      <c r="P18" s="601"/>
      <c r="Q18" s="132"/>
      <c r="R18" s="131"/>
      <c r="S18" s="463"/>
    </row>
    <row r="19" spans="1:19" s="164" customFormat="1" ht="216.95" customHeight="1">
      <c r="A19" s="141" t="s">
        <v>180</v>
      </c>
      <c r="B19" s="134">
        <f>_xlfn.RANK.EQ(M19,$M$2:$M$103,0)+COUNTIF($M$2:M19,M19)-1</f>
        <v>9</v>
      </c>
      <c r="C19" s="142" t="s">
        <v>181</v>
      </c>
      <c r="D19" s="473" t="s">
        <v>182</v>
      </c>
      <c r="E19" s="137" t="s">
        <v>183</v>
      </c>
      <c r="F19" s="597" t="s">
        <v>184</v>
      </c>
      <c r="G19" s="498">
        <v>3</v>
      </c>
      <c r="H19" s="498">
        <v>5</v>
      </c>
      <c r="I19" s="500">
        <f>G19*H19</f>
        <v>15</v>
      </c>
      <c r="J19" s="485" t="s">
        <v>185</v>
      </c>
      <c r="K19" s="498">
        <v>2</v>
      </c>
      <c r="L19" s="498">
        <v>5</v>
      </c>
      <c r="M19" s="500">
        <f>K19*L19</f>
        <v>10</v>
      </c>
      <c r="N19" s="496" t="s">
        <v>186</v>
      </c>
      <c r="O19" s="177" t="s">
        <v>187</v>
      </c>
      <c r="P19" s="415" t="s">
        <v>188</v>
      </c>
      <c r="Q19" s="166"/>
      <c r="R19" s="163"/>
      <c r="S19" s="164" t="s">
        <v>189</v>
      </c>
    </row>
    <row r="20" spans="1:19" s="164" customFormat="1" ht="373.5" customHeight="1">
      <c r="A20" s="148" t="s">
        <v>80</v>
      </c>
      <c r="B20" s="134">
        <f>_xlfn.RANK.EQ(M20,$M$2:$M$103,0)+COUNTIF($M$2:M20,M20)-1</f>
        <v>14</v>
      </c>
      <c r="C20" s="142" t="s">
        <v>190</v>
      </c>
      <c r="D20" s="474" t="s">
        <v>191</v>
      </c>
      <c r="E20" s="497" t="s">
        <v>192</v>
      </c>
      <c r="F20" s="598"/>
      <c r="G20" s="498">
        <v>4</v>
      </c>
      <c r="H20" s="498">
        <v>3</v>
      </c>
      <c r="I20" s="500">
        <f>G20*H20</f>
        <v>12</v>
      </c>
      <c r="J20" s="483" t="s">
        <v>193</v>
      </c>
      <c r="K20" s="498">
        <v>2</v>
      </c>
      <c r="L20" s="498">
        <v>3</v>
      </c>
      <c r="M20" s="500">
        <f>K20*L20</f>
        <v>6</v>
      </c>
      <c r="N20" s="170"/>
      <c r="O20" s="501" t="s">
        <v>127</v>
      </c>
      <c r="P20" s="415" t="s">
        <v>194</v>
      </c>
      <c r="Q20" s="166"/>
      <c r="R20" s="163"/>
    </row>
    <row r="21" spans="1:19" ht="15.75" customHeight="1">
      <c r="A21" s="605" t="s">
        <v>195</v>
      </c>
      <c r="B21" s="606"/>
      <c r="C21" s="606"/>
      <c r="D21" s="606"/>
      <c r="E21" s="606"/>
      <c r="F21" s="606"/>
      <c r="G21" s="606"/>
      <c r="H21" s="606"/>
      <c r="I21" s="606"/>
      <c r="J21" s="606"/>
      <c r="K21" s="606"/>
      <c r="L21" s="606"/>
      <c r="M21" s="606"/>
      <c r="N21" s="606"/>
      <c r="O21" s="606"/>
      <c r="P21" s="607"/>
      <c r="Q21" s="146"/>
      <c r="R21" s="147"/>
    </row>
    <row r="22" spans="1:19" ht="342" customHeight="1">
      <c r="A22" s="153" t="s">
        <v>196</v>
      </c>
      <c r="B22" s="134">
        <f>_xlfn.RANK.EQ(M22,$M$2:$M$103,0)+COUNTIF($M$2:M22,M22)-1</f>
        <v>15</v>
      </c>
      <c r="C22" s="142" t="s">
        <v>197</v>
      </c>
      <c r="D22" s="468" t="s">
        <v>198</v>
      </c>
      <c r="E22" s="497" t="s">
        <v>199</v>
      </c>
      <c r="F22" s="175" t="s">
        <v>184</v>
      </c>
      <c r="G22" s="498">
        <v>3</v>
      </c>
      <c r="H22" s="498">
        <v>5</v>
      </c>
      <c r="I22" s="500">
        <f>G22*H22</f>
        <v>15</v>
      </c>
      <c r="J22" s="467" t="s">
        <v>200</v>
      </c>
      <c r="K22" s="498">
        <v>2</v>
      </c>
      <c r="L22" s="498">
        <v>3</v>
      </c>
      <c r="M22" s="500">
        <f>L22*K22</f>
        <v>6</v>
      </c>
      <c r="N22" s="497"/>
      <c r="O22" s="501" t="s">
        <v>127</v>
      </c>
      <c r="P22" s="459" t="s">
        <v>201</v>
      </c>
      <c r="Q22" s="146"/>
      <c r="R22" s="147"/>
    </row>
    <row r="23" spans="1:19" ht="256.5" customHeight="1">
      <c r="A23" s="413" t="s">
        <v>202</v>
      </c>
      <c r="B23" s="305">
        <f>_xlfn.RANK.EQ(M23,$M$2:$M$103,0)+COUNTIF($M$2:M23,M23)-1</f>
        <v>20</v>
      </c>
      <c r="C23" s="303" t="s">
        <v>203</v>
      </c>
      <c r="D23" s="472" t="s">
        <v>204</v>
      </c>
      <c r="E23" s="507" t="s">
        <v>205</v>
      </c>
      <c r="F23" s="175" t="s">
        <v>184</v>
      </c>
      <c r="G23" s="506">
        <v>1</v>
      </c>
      <c r="H23" s="506">
        <v>4</v>
      </c>
      <c r="I23" s="500">
        <f>G23*H23</f>
        <v>4</v>
      </c>
      <c r="J23" s="484" t="s">
        <v>206</v>
      </c>
      <c r="K23" s="506">
        <v>1</v>
      </c>
      <c r="L23" s="506">
        <v>2</v>
      </c>
      <c r="M23" s="500">
        <f>L23*K23</f>
        <v>2</v>
      </c>
      <c r="N23" s="507"/>
      <c r="O23" s="509" t="s">
        <v>127</v>
      </c>
      <c r="P23" s="510" t="s">
        <v>207</v>
      </c>
      <c r="Q23" s="178"/>
      <c r="R23" s="147"/>
      <c r="S23" s="164" t="s">
        <v>208</v>
      </c>
    </row>
    <row r="24" spans="1:19" ht="346.5" customHeight="1">
      <c r="A24" s="414" t="s">
        <v>209</v>
      </c>
      <c r="B24" s="134">
        <f>_xlfn.RANK.EQ(M24,$M$2:$M$103,0)+COUNTIF($M$2:M24,M24)-1</f>
        <v>16</v>
      </c>
      <c r="C24" s="142" t="s">
        <v>203</v>
      </c>
      <c r="D24" s="475" t="s">
        <v>210</v>
      </c>
      <c r="E24" s="497" t="s">
        <v>211</v>
      </c>
      <c r="F24" s="175" t="s">
        <v>184</v>
      </c>
      <c r="G24" s="498">
        <v>1</v>
      </c>
      <c r="H24" s="498">
        <v>5</v>
      </c>
      <c r="I24" s="498">
        <f>G24*H24</f>
        <v>5</v>
      </c>
      <c r="J24" s="483" t="s">
        <v>212</v>
      </c>
      <c r="K24" s="498">
        <v>2</v>
      </c>
      <c r="L24" s="498">
        <v>3</v>
      </c>
      <c r="M24" s="498">
        <f>K24*L24</f>
        <v>6</v>
      </c>
      <c r="N24" s="497"/>
      <c r="O24" s="177"/>
      <c r="P24" s="416" t="s">
        <v>213</v>
      </c>
      <c r="Q24" s="178"/>
      <c r="R24" s="147"/>
    </row>
    <row r="25" spans="1:19" s="106" customFormat="1" ht="26.1" customHeight="1">
      <c r="A25" s="599" t="s">
        <v>214</v>
      </c>
      <c r="B25" s="600"/>
      <c r="C25" s="600"/>
      <c r="D25" s="600"/>
      <c r="E25" s="600"/>
      <c r="F25" s="600"/>
      <c r="G25" s="600"/>
      <c r="H25" s="600"/>
      <c r="I25" s="600"/>
      <c r="J25" s="600"/>
      <c r="K25" s="600"/>
      <c r="L25" s="600"/>
      <c r="M25" s="600"/>
      <c r="N25" s="600"/>
      <c r="O25" s="600"/>
      <c r="P25" s="601"/>
      <c r="Q25" s="132"/>
      <c r="R25" s="131"/>
      <c r="S25" s="463"/>
    </row>
    <row r="26" spans="1:19" s="106" customFormat="1" ht="409.5" customHeight="1">
      <c r="A26" s="141" t="s">
        <v>215</v>
      </c>
      <c r="B26" s="134">
        <f>_xlfn.RANK.EQ(M26,$M$2:$M$103,0)+COUNTIF($M$2:M26,M26)-1</f>
        <v>10</v>
      </c>
      <c r="C26" s="142" t="s">
        <v>216</v>
      </c>
      <c r="D26" s="476" t="s">
        <v>217</v>
      </c>
      <c r="E26" s="137" t="s">
        <v>183</v>
      </c>
      <c r="F26" s="356" t="s">
        <v>218</v>
      </c>
      <c r="G26" s="136">
        <v>4</v>
      </c>
      <c r="H26" s="136">
        <v>4</v>
      </c>
      <c r="I26" s="500">
        <f>G26*H26</f>
        <v>16</v>
      </c>
      <c r="J26" s="482" t="s">
        <v>219</v>
      </c>
      <c r="K26" s="136">
        <v>3</v>
      </c>
      <c r="L26" s="136">
        <v>3</v>
      </c>
      <c r="M26" s="500">
        <f>K26*L26</f>
        <v>9</v>
      </c>
      <c r="N26" s="137"/>
      <c r="O26" s="138" t="s">
        <v>127</v>
      </c>
      <c r="P26" s="300" t="s">
        <v>220</v>
      </c>
      <c r="Q26" s="140"/>
      <c r="R26" s="131"/>
      <c r="S26" s="463"/>
    </row>
    <row r="27" spans="1:19" s="106" customFormat="1" ht="18.75" customHeight="1">
      <c r="A27" s="599" t="s">
        <v>221</v>
      </c>
      <c r="B27" s="600"/>
      <c r="C27" s="600"/>
      <c r="D27" s="600"/>
      <c r="E27" s="600"/>
      <c r="F27" s="600"/>
      <c r="G27" s="600"/>
      <c r="H27" s="600"/>
      <c r="I27" s="600"/>
      <c r="J27" s="600"/>
      <c r="K27" s="600"/>
      <c r="L27" s="600"/>
      <c r="M27" s="600"/>
      <c r="N27" s="600"/>
      <c r="O27" s="600"/>
      <c r="P27" s="601"/>
      <c r="Q27" s="132"/>
      <c r="R27" s="131"/>
      <c r="S27" s="463"/>
    </row>
    <row r="28" spans="1:19" s="151" customFormat="1" ht="360.4">
      <c r="A28" s="155" t="s">
        <v>71</v>
      </c>
      <c r="B28" s="134">
        <f>_xlfn.RANK.EQ(M28,$M$2:$M$103,0)+COUNTIF($M$2:M28,M28)-1</f>
        <v>8</v>
      </c>
      <c r="C28" s="136" t="s">
        <v>222</v>
      </c>
      <c r="D28" s="477" t="s">
        <v>223</v>
      </c>
      <c r="E28" s="497" t="s">
        <v>224</v>
      </c>
      <c r="F28" s="175" t="s">
        <v>184</v>
      </c>
      <c r="G28" s="498">
        <v>4</v>
      </c>
      <c r="H28" s="498">
        <v>4</v>
      </c>
      <c r="I28" s="500">
        <f>G28*H28</f>
        <v>16</v>
      </c>
      <c r="J28" s="481" t="s">
        <v>225</v>
      </c>
      <c r="K28" s="498">
        <v>3</v>
      </c>
      <c r="L28" s="498">
        <v>4</v>
      </c>
      <c r="M28" s="500">
        <f>K28*L28</f>
        <v>12</v>
      </c>
      <c r="N28" s="475" t="s">
        <v>226</v>
      </c>
      <c r="O28" s="511" t="s">
        <v>187</v>
      </c>
      <c r="P28" s="459" t="s">
        <v>227</v>
      </c>
      <c r="Q28" s="512"/>
      <c r="R28" s="513"/>
      <c r="S28" s="164"/>
    </row>
    <row r="29" spans="1:19" s="106" customFormat="1" ht="18.75" customHeight="1" thickBot="1">
      <c r="A29" s="602" t="s">
        <v>228</v>
      </c>
      <c r="B29" s="603"/>
      <c r="C29" s="603"/>
      <c r="D29" s="603"/>
      <c r="E29" s="603"/>
      <c r="F29" s="603"/>
      <c r="G29" s="603"/>
      <c r="H29" s="603"/>
      <c r="I29" s="603"/>
      <c r="J29" s="603"/>
      <c r="K29" s="603"/>
      <c r="L29" s="603"/>
      <c r="M29" s="603"/>
      <c r="N29" s="603"/>
      <c r="O29" s="603"/>
      <c r="P29" s="604"/>
      <c r="Q29" s="132"/>
      <c r="R29" s="131"/>
      <c r="S29" s="463"/>
    </row>
    <row r="30" spans="1:19" ht="267.75">
      <c r="A30" s="190" t="s">
        <v>229</v>
      </c>
      <c r="B30" s="134">
        <f>_xlfn.RANK.EQ(M30,$M$2:$M$103,0)+COUNTIF($M$2:M30,M30)-1</f>
        <v>18</v>
      </c>
      <c r="C30" s="187" t="s">
        <v>230</v>
      </c>
      <c r="D30" s="478" t="s">
        <v>231</v>
      </c>
      <c r="E30" s="137" t="s">
        <v>232</v>
      </c>
      <c r="F30" s="183" t="s">
        <v>233</v>
      </c>
      <c r="G30" s="136">
        <v>3</v>
      </c>
      <c r="H30" s="136">
        <v>3</v>
      </c>
      <c r="I30" s="500">
        <f>G30*H30</f>
        <v>9</v>
      </c>
      <c r="J30" s="480" t="s">
        <v>234</v>
      </c>
      <c r="K30" s="136">
        <v>1</v>
      </c>
      <c r="L30" s="136">
        <v>3</v>
      </c>
      <c r="M30" s="500">
        <f>K30*L30</f>
        <v>3</v>
      </c>
      <c r="N30" s="137"/>
      <c r="O30" s="185" t="s">
        <v>127</v>
      </c>
      <c r="P30" s="299" t="s">
        <v>235</v>
      </c>
      <c r="Q30" s="146"/>
      <c r="R30" s="147"/>
    </row>
    <row r="31" spans="1:19" ht="225.75" customHeight="1">
      <c r="A31" s="186" t="s">
        <v>81</v>
      </c>
      <c r="B31" s="134">
        <f>_xlfn.RANK.EQ(M31,$M$2:$M$103,0)+COUNTIF($M$2:M31,M31)-1</f>
        <v>19</v>
      </c>
      <c r="C31" s="187" t="s">
        <v>82</v>
      </c>
      <c r="D31" s="478" t="s">
        <v>236</v>
      </c>
      <c r="E31" s="137" t="s">
        <v>237</v>
      </c>
      <c r="F31" s="183" t="s">
        <v>233</v>
      </c>
      <c r="G31" s="136">
        <v>3</v>
      </c>
      <c r="H31" s="136">
        <v>4</v>
      </c>
      <c r="I31" s="500">
        <f>G31*H31</f>
        <v>12</v>
      </c>
      <c r="J31" s="480" t="s">
        <v>238</v>
      </c>
      <c r="K31" s="136">
        <v>1</v>
      </c>
      <c r="L31" s="136">
        <v>3</v>
      </c>
      <c r="M31" s="500">
        <f>K31*L31</f>
        <v>3</v>
      </c>
      <c r="N31" s="137" t="s">
        <v>239</v>
      </c>
      <c r="O31" s="192" t="s">
        <v>240</v>
      </c>
      <c r="P31" s="299" t="s">
        <v>241</v>
      </c>
      <c r="Q31" s="146"/>
      <c r="R31" s="147"/>
      <c r="S31" s="164" t="s">
        <v>242</v>
      </c>
    </row>
    <row r="32" spans="1:19" ht="15.75" customHeight="1" thickBot="1">
      <c r="A32" s="599" t="s">
        <v>84</v>
      </c>
      <c r="B32" s="600"/>
      <c r="C32" s="600"/>
      <c r="D32" s="600"/>
      <c r="E32" s="600"/>
      <c r="F32" s="600"/>
      <c r="G32" s="600"/>
      <c r="H32" s="600"/>
      <c r="I32" s="600"/>
      <c r="J32" s="600"/>
      <c r="K32" s="600"/>
      <c r="L32" s="600"/>
      <c r="M32" s="600"/>
      <c r="N32" s="600"/>
      <c r="O32" s="600"/>
      <c r="P32" s="601"/>
      <c r="Q32" s="146"/>
      <c r="R32" s="147"/>
    </row>
    <row r="33" spans="1:18" ht="230.25" customHeight="1" thickBot="1">
      <c r="A33" s="190" t="s">
        <v>243</v>
      </c>
      <c r="B33" s="134">
        <f>_xlfn.RANK.EQ(M33,$M$2:$M$103,0)+COUNTIF($M$2:M33,M33)-1</f>
        <v>17</v>
      </c>
      <c r="C33" s="301" t="s">
        <v>244</v>
      </c>
      <c r="D33" s="191" t="s">
        <v>245</v>
      </c>
      <c r="E33" s="137" t="s">
        <v>246</v>
      </c>
      <c r="F33" s="183" t="s">
        <v>233</v>
      </c>
      <c r="G33" s="136">
        <v>3</v>
      </c>
      <c r="H33" s="136">
        <v>4</v>
      </c>
      <c r="I33" s="500">
        <f>G33*H33</f>
        <v>12</v>
      </c>
      <c r="J33" s="479" t="s">
        <v>247</v>
      </c>
      <c r="K33" s="136">
        <v>2</v>
      </c>
      <c r="L33" s="136">
        <v>3</v>
      </c>
      <c r="M33" s="500">
        <f>K33*L33</f>
        <v>6</v>
      </c>
      <c r="N33" s="475" t="s">
        <v>248</v>
      </c>
      <c r="O33" s="192" t="s">
        <v>240</v>
      </c>
      <c r="P33" s="459" t="s">
        <v>249</v>
      </c>
      <c r="Q33" s="146"/>
      <c r="R33" s="147"/>
    </row>
    <row r="34" spans="1:18">
      <c r="N34" s="108"/>
      <c r="P34" s="196"/>
    </row>
    <row r="35" spans="1:18">
      <c r="N35" s="108"/>
    </row>
    <row r="36" spans="1:18">
      <c r="N36" s="108"/>
    </row>
    <row r="37" spans="1:18">
      <c r="N37" s="108"/>
    </row>
    <row r="38" spans="1:18">
      <c r="N38" s="108"/>
    </row>
    <row r="39" spans="1:18" ht="18.75">
      <c r="D39" s="198"/>
      <c r="N39" s="108"/>
    </row>
    <row r="40" spans="1:18">
      <c r="N40" s="108"/>
    </row>
    <row r="41" spans="1:18">
      <c r="N41" s="108"/>
    </row>
    <row r="42" spans="1:18">
      <c r="N42" s="108"/>
    </row>
    <row r="43" spans="1:18">
      <c r="N43" s="108"/>
    </row>
    <row r="44" spans="1:18">
      <c r="N44" s="108"/>
    </row>
    <row r="45" spans="1:18">
      <c r="N45" s="108"/>
    </row>
    <row r="46" spans="1:18">
      <c r="N46" s="108"/>
    </row>
    <row r="47" spans="1:18">
      <c r="N47" s="108"/>
    </row>
    <row r="48" spans="1:18">
      <c r="N48" s="108"/>
    </row>
    <row r="49" spans="14:14">
      <c r="N49" s="108"/>
    </row>
    <row r="50" spans="14:14">
      <c r="N50" s="108"/>
    </row>
    <row r="51" spans="14:14">
      <c r="N51" s="108"/>
    </row>
    <row r="52" spans="14:14">
      <c r="N52" s="108"/>
    </row>
    <row r="53" spans="14:14">
      <c r="N53" s="108"/>
    </row>
    <row r="54" spans="14:14">
      <c r="N54" s="108"/>
    </row>
    <row r="55" spans="14:14">
      <c r="N55" s="108"/>
    </row>
    <row r="56" spans="14:14">
      <c r="N56" s="108"/>
    </row>
    <row r="57" spans="14:14">
      <c r="N57" s="108"/>
    </row>
    <row r="58" spans="14:14">
      <c r="N58" s="108"/>
    </row>
    <row r="59" spans="14:14">
      <c r="N59" s="108"/>
    </row>
    <row r="60" spans="14:14">
      <c r="N60" s="108"/>
    </row>
    <row r="61" spans="14:14">
      <c r="N61" s="108"/>
    </row>
    <row r="62" spans="14:14">
      <c r="N62" s="108"/>
    </row>
    <row r="63" spans="14:14">
      <c r="N63" s="108"/>
    </row>
    <row r="64" spans="14:14">
      <c r="N64" s="108"/>
    </row>
    <row r="65" spans="14:14">
      <c r="N65" s="108"/>
    </row>
    <row r="66" spans="14:14">
      <c r="N66" s="108"/>
    </row>
    <row r="67" spans="14:14">
      <c r="N67" s="108"/>
    </row>
    <row r="68" spans="14:14">
      <c r="N68" s="108"/>
    </row>
    <row r="69" spans="14:14">
      <c r="N69" s="108"/>
    </row>
    <row r="70" spans="14:14">
      <c r="N70" s="108"/>
    </row>
    <row r="71" spans="14:14">
      <c r="N71" s="108"/>
    </row>
    <row r="72" spans="14:14">
      <c r="N72" s="108"/>
    </row>
    <row r="73" spans="14:14">
      <c r="N73" s="108"/>
    </row>
    <row r="74" spans="14:14">
      <c r="N74" s="108"/>
    </row>
    <row r="75" spans="14:14">
      <c r="N75" s="108"/>
    </row>
    <row r="76" spans="14:14">
      <c r="N76" s="108"/>
    </row>
    <row r="77" spans="14:14">
      <c r="N77" s="108"/>
    </row>
    <row r="78" spans="14:14">
      <c r="N78" s="108"/>
    </row>
    <row r="79" spans="14:14">
      <c r="N79" s="108"/>
    </row>
    <row r="80" spans="14:14">
      <c r="N80" s="108"/>
    </row>
    <row r="81" spans="14:14">
      <c r="N81" s="108"/>
    </row>
    <row r="82" spans="14:14">
      <c r="N82" s="108"/>
    </row>
    <row r="83" spans="14:14">
      <c r="N83" s="108"/>
    </row>
    <row r="84" spans="14:14">
      <c r="N84" s="108"/>
    </row>
    <row r="85" spans="14:14">
      <c r="N85" s="108"/>
    </row>
    <row r="86" spans="14:14">
      <c r="N86" s="108"/>
    </row>
    <row r="87" spans="14:14">
      <c r="N87" s="108"/>
    </row>
    <row r="88" spans="14:14">
      <c r="N88" s="108"/>
    </row>
    <row r="89" spans="14:14">
      <c r="N89" s="108"/>
    </row>
    <row r="90" spans="14:14">
      <c r="N90" s="108"/>
    </row>
    <row r="91" spans="14:14">
      <c r="N91" s="108"/>
    </row>
    <row r="92" spans="14:14">
      <c r="N92" s="108"/>
    </row>
    <row r="93" spans="14:14">
      <c r="N93" s="108"/>
    </row>
    <row r="94" spans="14:14">
      <c r="N94" s="108"/>
    </row>
    <row r="95" spans="14:14">
      <c r="N95" s="108"/>
    </row>
    <row r="96" spans="14:14">
      <c r="N96" s="108"/>
    </row>
    <row r="97" spans="14:14">
      <c r="N97" s="108"/>
    </row>
    <row r="98" spans="14:14">
      <c r="N98" s="108"/>
    </row>
    <row r="99" spans="14:14">
      <c r="N99" s="108"/>
    </row>
    <row r="100" spans="14:14">
      <c r="N100" s="108"/>
    </row>
    <row r="101" spans="14:14">
      <c r="N101" s="108"/>
    </row>
    <row r="102" spans="14:14">
      <c r="N102" s="108"/>
    </row>
    <row r="103" spans="14:14">
      <c r="N103" s="108"/>
    </row>
    <row r="104" spans="14:14">
      <c r="N104" s="108"/>
    </row>
    <row r="105" spans="14:14">
      <c r="N105" s="108"/>
    </row>
    <row r="106" spans="14:14">
      <c r="N106" s="108"/>
    </row>
    <row r="107" spans="14:14">
      <c r="N107" s="108"/>
    </row>
    <row r="108" spans="14:14">
      <c r="N108" s="108"/>
    </row>
    <row r="109" spans="14:14">
      <c r="N109" s="108"/>
    </row>
    <row r="110" spans="14:14">
      <c r="N110" s="108"/>
    </row>
    <row r="111" spans="14:14">
      <c r="N111" s="108"/>
    </row>
    <row r="112" spans="14:14">
      <c r="N112" s="108"/>
    </row>
    <row r="113" spans="14:14">
      <c r="N113" s="108"/>
    </row>
    <row r="114" spans="14:14">
      <c r="N114" s="108"/>
    </row>
    <row r="115" spans="14:14">
      <c r="N115" s="108"/>
    </row>
    <row r="116" spans="14:14">
      <c r="N116" s="108"/>
    </row>
    <row r="117" spans="14:14">
      <c r="N117" s="108"/>
    </row>
    <row r="118" spans="14:14">
      <c r="N118" s="108"/>
    </row>
    <row r="119" spans="14:14">
      <c r="N119" s="108"/>
    </row>
    <row r="120" spans="14:14">
      <c r="N120" s="108"/>
    </row>
    <row r="121" spans="14:14">
      <c r="N121" s="108"/>
    </row>
    <row r="122" spans="14:14">
      <c r="N122" s="108"/>
    </row>
    <row r="123" spans="14:14">
      <c r="N123" s="108"/>
    </row>
    <row r="124" spans="14:14">
      <c r="N124" s="108"/>
    </row>
    <row r="125" spans="14:14">
      <c r="N125" s="108"/>
    </row>
    <row r="126" spans="14:14">
      <c r="N126" s="108"/>
    </row>
    <row r="127" spans="14:14">
      <c r="N127" s="108"/>
    </row>
    <row r="128" spans="14:14">
      <c r="N128" s="108"/>
    </row>
    <row r="129" spans="14:14">
      <c r="N129" s="108"/>
    </row>
    <row r="130" spans="14:14">
      <c r="N130" s="108"/>
    </row>
    <row r="131" spans="14:14">
      <c r="N131" s="108"/>
    </row>
    <row r="132" spans="14:14">
      <c r="N132" s="108"/>
    </row>
    <row r="970" spans="3:18">
      <c r="C970" s="108"/>
      <c r="D970" s="108"/>
      <c r="G970" s="108"/>
      <c r="H970" s="108"/>
      <c r="I970" s="108"/>
      <c r="J970" s="108"/>
      <c r="K970" s="108"/>
      <c r="L970" s="108"/>
      <c r="M970" s="108"/>
      <c r="N970" s="108"/>
      <c r="P970" s="108"/>
      <c r="Q970" s="108"/>
      <c r="R970" s="108"/>
    </row>
    <row r="976" spans="3:18">
      <c r="C976" s="108"/>
      <c r="D976" s="108"/>
      <c r="G976" s="108"/>
      <c r="H976" s="108"/>
      <c r="I976" s="108"/>
      <c r="J976" s="108"/>
      <c r="K976" s="108"/>
      <c r="L976" s="108"/>
      <c r="M976" s="108"/>
      <c r="N976" s="108"/>
      <c r="P976" s="108"/>
      <c r="Q976" s="108"/>
      <c r="R976" s="108"/>
    </row>
  </sheetData>
  <sheetProtection formatCells="0" formatColumns="0" formatRows="0" insertColumns="0" insertRows="0"/>
  <customSheetViews>
    <customSheetView guid="{FD3BDEA0-9518-11D4-87EA-444553540000}" scale="75" showPageBreaks="1" printArea="1" hiddenColumns="1" showRuler="0">
      <pane xSplit="2" ySplit="1" topLeftCell="D2" activePane="bottomRight" state="frozen"/>
      <selection pane="bottomRight" activeCell="H2" sqref="H2"/>
      <pageMargins left="0" right="0" top="0" bottom="0" header="0" footer="0"/>
      <pageSetup paperSize="9" scale="75" fitToHeight="10" orientation="landscape" horizontalDpi="300" verticalDpi="300" r:id="rId1"/>
      <headerFooter alignWithMargins="0">
        <oddHeader>&amp;L&amp;"Gill Sans,Regular"&amp;8Project: Level Crossings&amp;C&amp;"Gill Sans,Regular"&amp;8QRA&amp;R&amp;"Gill Sans,Regular"&amp;8Draft 1: &amp;D</oddHeader>
        <oddFooter>&amp;L&amp;"Gill Sans,Regular"&amp;8Turner and Townsend
Value and Risk Management&amp;C&amp;"Gill Sans,Regular"&amp;8Stage: Re-Authority&amp;R&amp;"Gill Sans,Regular"&amp;8Page &amp;P of &amp;N</oddFooter>
      </headerFooter>
    </customSheetView>
  </customSheetViews>
  <mergeCells count="20">
    <mergeCell ref="K1:M1"/>
    <mergeCell ref="K3:M3"/>
    <mergeCell ref="N3:O3"/>
    <mergeCell ref="A18:P18"/>
    <mergeCell ref="A15:P15"/>
    <mergeCell ref="A12:P12"/>
    <mergeCell ref="A5:P5"/>
    <mergeCell ref="A3:B3"/>
    <mergeCell ref="C3:E3"/>
    <mergeCell ref="G3:I3"/>
    <mergeCell ref="F16:F17"/>
    <mergeCell ref="F13:F14"/>
    <mergeCell ref="F6:F7"/>
    <mergeCell ref="F8:F10"/>
    <mergeCell ref="F19:F20"/>
    <mergeCell ref="A32:P32"/>
    <mergeCell ref="A29:P29"/>
    <mergeCell ref="A27:P27"/>
    <mergeCell ref="A25:P25"/>
    <mergeCell ref="A21:P21"/>
  </mergeCells>
  <phoneticPr fontId="8" type="noConversion"/>
  <conditionalFormatting sqref="I6:I11">
    <cfRule type="cellIs" dxfId="189" priority="21" operator="between">
      <formula>1</formula>
      <formula>3</formula>
    </cfRule>
    <cfRule type="cellIs" dxfId="188" priority="22" operator="between">
      <formula>4</formula>
      <formula>9</formula>
    </cfRule>
    <cfRule type="cellIs" dxfId="187" priority="23" operator="between">
      <formula>10</formula>
      <formula>19</formula>
    </cfRule>
    <cfRule type="cellIs" dxfId="186" priority="24" operator="greaterThanOrEqual">
      <formula>20</formula>
    </cfRule>
    <cfRule type="cellIs" dxfId="185" priority="25" operator="equal">
      <formula>0</formula>
    </cfRule>
  </conditionalFormatting>
  <conditionalFormatting sqref="I13:I14">
    <cfRule type="cellIs" dxfId="184" priority="166" operator="between">
      <formula>1</formula>
      <formula>3</formula>
    </cfRule>
    <cfRule type="cellIs" dxfId="183" priority="167" operator="between">
      <formula>4</formula>
      <formula>9</formula>
    </cfRule>
    <cfRule type="cellIs" dxfId="182" priority="168" operator="between">
      <formula>10</formula>
      <formula>19</formula>
    </cfRule>
    <cfRule type="cellIs" dxfId="181" priority="169" operator="greaterThanOrEqual">
      <formula>20</formula>
    </cfRule>
    <cfRule type="cellIs" dxfId="180" priority="170" operator="equal">
      <formula>0</formula>
    </cfRule>
  </conditionalFormatting>
  <conditionalFormatting sqref="I16:I17 I22:I24 M22:M24">
    <cfRule type="cellIs" dxfId="179" priority="156" operator="between">
      <formula>1</formula>
      <formula>3</formula>
    </cfRule>
    <cfRule type="cellIs" dxfId="178" priority="157" operator="between">
      <formula>4</formula>
      <formula>9</formula>
    </cfRule>
    <cfRule type="cellIs" dxfId="177" priority="158" operator="between">
      <formula>10</formula>
      <formula>19</formula>
    </cfRule>
    <cfRule type="cellIs" dxfId="176" priority="159" operator="greaterThanOrEqual">
      <formula>20</formula>
    </cfRule>
    <cfRule type="cellIs" dxfId="175" priority="160" operator="equal">
      <formula>0</formula>
    </cfRule>
  </conditionalFormatting>
  <conditionalFormatting sqref="I19:I20">
    <cfRule type="cellIs" dxfId="174" priority="31" operator="between">
      <formula>1</formula>
      <formula>3</formula>
    </cfRule>
    <cfRule type="cellIs" dxfId="173" priority="32" operator="between">
      <formula>4</formula>
      <formula>9</formula>
    </cfRule>
    <cfRule type="cellIs" dxfId="172" priority="33" operator="between">
      <formula>10</formula>
      <formula>19</formula>
    </cfRule>
    <cfRule type="cellIs" dxfId="171" priority="34" operator="greaterThanOrEqual">
      <formula>20</formula>
    </cfRule>
    <cfRule type="cellIs" dxfId="170" priority="35" operator="equal">
      <formula>0</formula>
    </cfRule>
  </conditionalFormatting>
  <conditionalFormatting sqref="I26">
    <cfRule type="cellIs" dxfId="169" priority="131" operator="between">
      <formula>1</formula>
      <formula>3</formula>
    </cfRule>
    <cfRule type="cellIs" dxfId="168" priority="132" operator="between">
      <formula>4</formula>
      <formula>9</formula>
    </cfRule>
    <cfRule type="cellIs" dxfId="167" priority="133" operator="between">
      <formula>10</formula>
      <formula>19</formula>
    </cfRule>
    <cfRule type="cellIs" dxfId="166" priority="134" operator="greaterThanOrEqual">
      <formula>20</formula>
    </cfRule>
    <cfRule type="cellIs" dxfId="165" priority="135" operator="equal">
      <formula>0</formula>
    </cfRule>
  </conditionalFormatting>
  <conditionalFormatting sqref="I28">
    <cfRule type="cellIs" dxfId="164" priority="126" operator="between">
      <formula>1</formula>
      <formula>3</formula>
    </cfRule>
    <cfRule type="cellIs" dxfId="163" priority="127" operator="between">
      <formula>4</formula>
      <formula>9</formula>
    </cfRule>
    <cfRule type="cellIs" dxfId="162" priority="128" operator="between">
      <formula>10</formula>
      <formula>19</formula>
    </cfRule>
    <cfRule type="cellIs" dxfId="161" priority="129" operator="greaterThanOrEqual">
      <formula>20</formula>
    </cfRule>
    <cfRule type="cellIs" dxfId="160" priority="130" operator="equal">
      <formula>0</formula>
    </cfRule>
  </conditionalFormatting>
  <conditionalFormatting sqref="I30:I31">
    <cfRule type="cellIs" dxfId="159" priority="6" operator="between">
      <formula>1</formula>
      <formula>3</formula>
    </cfRule>
    <cfRule type="cellIs" dxfId="158" priority="7" operator="between">
      <formula>4</formula>
      <formula>9</formula>
    </cfRule>
    <cfRule type="cellIs" dxfId="157" priority="8" operator="between">
      <formula>10</formula>
      <formula>19</formula>
    </cfRule>
    <cfRule type="cellIs" dxfId="156" priority="9" operator="greaterThanOrEqual">
      <formula>20</formula>
    </cfRule>
    <cfRule type="cellIs" dxfId="155" priority="10" operator="equal">
      <formula>0</formula>
    </cfRule>
  </conditionalFormatting>
  <conditionalFormatting sqref="I33">
    <cfRule type="cellIs" dxfId="154" priority="111" operator="between">
      <formula>1</formula>
      <formula>3</formula>
    </cfRule>
    <cfRule type="cellIs" dxfId="153" priority="112" operator="between">
      <formula>4</formula>
      <formula>9</formula>
    </cfRule>
    <cfRule type="cellIs" dxfId="152" priority="113" operator="between">
      <formula>10</formula>
      <formula>19</formula>
    </cfRule>
    <cfRule type="cellIs" dxfId="151" priority="114" operator="greaterThanOrEqual">
      <formula>20</formula>
    </cfRule>
    <cfRule type="cellIs" dxfId="150" priority="115" operator="equal">
      <formula>0</formula>
    </cfRule>
  </conditionalFormatting>
  <conditionalFormatting sqref="M6:M11">
    <cfRule type="cellIs" dxfId="149" priority="26" operator="between">
      <formula>1</formula>
      <formula>3</formula>
    </cfRule>
    <cfRule type="cellIs" dxfId="148" priority="27" operator="between">
      <formula>4</formula>
      <formula>9</formula>
    </cfRule>
    <cfRule type="cellIs" dxfId="147" priority="28" operator="between">
      <formula>10</formula>
      <formula>19</formula>
    </cfRule>
    <cfRule type="cellIs" dxfId="146" priority="29" operator="greaterThanOrEqual">
      <formula>20</formula>
    </cfRule>
    <cfRule type="cellIs" dxfId="145" priority="30" operator="equal">
      <formula>0</formula>
    </cfRule>
  </conditionalFormatting>
  <conditionalFormatting sqref="M13:M14">
    <cfRule type="cellIs" dxfId="144" priority="216" operator="between">
      <formula>1</formula>
      <formula>3</formula>
    </cfRule>
    <cfRule type="cellIs" dxfId="143" priority="217" operator="between">
      <formula>4</formula>
      <formula>9</formula>
    </cfRule>
    <cfRule type="cellIs" dxfId="142" priority="218" operator="between">
      <formula>10</formula>
      <formula>19</formula>
    </cfRule>
    <cfRule type="cellIs" dxfId="141" priority="219" operator="greaterThanOrEqual">
      <formula>20</formula>
    </cfRule>
    <cfRule type="cellIs" dxfId="140" priority="220" operator="equal">
      <formula>0</formula>
    </cfRule>
  </conditionalFormatting>
  <conditionalFormatting sqref="M16:M17">
    <cfRule type="cellIs" dxfId="139" priority="226" operator="between">
      <formula>1</formula>
      <formula>3</formula>
    </cfRule>
    <cfRule type="cellIs" dxfId="138" priority="227" operator="between">
      <formula>4</formula>
      <formula>9</formula>
    </cfRule>
    <cfRule type="cellIs" dxfId="137" priority="228" operator="between">
      <formula>10</formula>
      <formula>19</formula>
    </cfRule>
    <cfRule type="cellIs" dxfId="136" priority="229" operator="greaterThanOrEqual">
      <formula>20</formula>
    </cfRule>
    <cfRule type="cellIs" dxfId="135" priority="230" operator="equal">
      <formula>0</formula>
    </cfRule>
  </conditionalFormatting>
  <conditionalFormatting sqref="M19:M20">
    <cfRule type="cellIs" dxfId="134" priority="36" operator="between">
      <formula>1</formula>
      <formula>3</formula>
    </cfRule>
    <cfRule type="cellIs" dxfId="133" priority="37" operator="between">
      <formula>4</formula>
      <formula>9</formula>
    </cfRule>
    <cfRule type="cellIs" dxfId="132" priority="38" operator="between">
      <formula>10</formula>
      <formula>19</formula>
    </cfRule>
    <cfRule type="cellIs" dxfId="131" priority="39" operator="greaterThanOrEqual">
      <formula>20</formula>
    </cfRule>
    <cfRule type="cellIs" dxfId="130" priority="40" operator="equal">
      <formula>0</formula>
    </cfRule>
  </conditionalFormatting>
  <conditionalFormatting sqref="M26">
    <cfRule type="cellIs" dxfId="129" priority="86" operator="between">
      <formula>1</formula>
      <formula>3</formula>
    </cfRule>
    <cfRule type="cellIs" dxfId="128" priority="87" operator="between">
      <formula>4</formula>
      <formula>9</formula>
    </cfRule>
    <cfRule type="cellIs" dxfId="127" priority="88" operator="between">
      <formula>10</formula>
      <formula>19</formula>
    </cfRule>
    <cfRule type="cellIs" dxfId="126" priority="89" operator="greaterThanOrEqual">
      <formula>20</formula>
    </cfRule>
    <cfRule type="cellIs" dxfId="125" priority="90" operator="equal">
      <formula>0</formula>
    </cfRule>
  </conditionalFormatting>
  <conditionalFormatting sqref="M28">
    <cfRule type="cellIs" dxfId="124" priority="91" operator="between">
      <formula>1</formula>
      <formula>3</formula>
    </cfRule>
    <cfRule type="cellIs" dxfId="123" priority="92" operator="between">
      <formula>4</formula>
      <formula>9</formula>
    </cfRule>
    <cfRule type="cellIs" dxfId="122" priority="93" operator="between">
      <formula>10</formula>
      <formula>19</formula>
    </cfRule>
    <cfRule type="cellIs" dxfId="121" priority="94" operator="greaterThanOrEqual">
      <formula>20</formula>
    </cfRule>
    <cfRule type="cellIs" dxfId="120" priority="95" operator="equal">
      <formula>0</formula>
    </cfRule>
  </conditionalFormatting>
  <conditionalFormatting sqref="M30:M31">
    <cfRule type="cellIs" dxfId="119" priority="1" operator="between">
      <formula>1</formula>
      <formula>3</formula>
    </cfRule>
    <cfRule type="cellIs" dxfId="118" priority="2" operator="between">
      <formula>4</formula>
      <formula>9</formula>
    </cfRule>
    <cfRule type="cellIs" dxfId="117" priority="3" operator="between">
      <formula>10</formula>
      <formula>19</formula>
    </cfRule>
    <cfRule type="cellIs" dxfId="116" priority="4" operator="greaterThanOrEqual">
      <formula>20</formula>
    </cfRule>
    <cfRule type="cellIs" dxfId="115" priority="5" operator="equal">
      <formula>0</formula>
    </cfRule>
  </conditionalFormatting>
  <conditionalFormatting sqref="M33">
    <cfRule type="cellIs" dxfId="114" priority="106" operator="between">
      <formula>1</formula>
      <formula>3</formula>
    </cfRule>
    <cfRule type="cellIs" dxfId="113" priority="107" operator="between">
      <formula>4</formula>
      <formula>9</formula>
    </cfRule>
    <cfRule type="cellIs" dxfId="112" priority="108" operator="between">
      <formula>10</formula>
      <formula>19</formula>
    </cfRule>
    <cfRule type="cellIs" dxfId="111" priority="109" operator="greaterThanOrEqual">
      <formula>20</formula>
    </cfRule>
    <cfRule type="cellIs" dxfId="110" priority="110" operator="equal">
      <formula>0</formula>
    </cfRule>
  </conditionalFormatting>
  <printOptions horizontalCentered="1"/>
  <pageMargins left="0.70866141732283472" right="0.70866141732283472" top="0.74803149606299213" bottom="0.74803149606299213" header="0.31496062992125984" footer="0.31496062992125984"/>
  <pageSetup paperSize="8" scale="50" fitToHeight="0" orientation="landscape" r:id="rId2"/>
  <rowBreaks count="2" manualBreakCount="2">
    <brk id="17" max="16383" man="1"/>
    <brk id="28"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A50"/>
  <sheetViews>
    <sheetView showGridLines="0" zoomScale="142" zoomScaleNormal="142" zoomScaleSheetLayoutView="40" workbookViewId="0">
      <selection activeCell="B11" sqref="B11"/>
    </sheetView>
  </sheetViews>
  <sheetFormatPr defaultColWidth="9.1328125" defaultRowHeight="15.75"/>
  <cols>
    <col min="1" max="1" width="32.86328125" style="259" customWidth="1"/>
    <col min="2" max="2" width="9.73046875" style="261" bestFit="1" customWidth="1"/>
    <col min="3" max="3" width="4.73046875" style="262" customWidth="1"/>
    <col min="4" max="4" width="27" style="263" customWidth="1"/>
    <col min="5" max="5" width="4.73046875" style="264" customWidth="1"/>
    <col min="6" max="10" width="4.73046875" style="265" customWidth="1"/>
    <col min="11" max="11" width="4.73046875" style="266" customWidth="1"/>
    <col min="12" max="20" width="4.73046875" style="267" customWidth="1"/>
    <col min="21" max="21" width="4.73046875" style="268" customWidth="1"/>
    <col min="22" max="26" width="4.73046875" style="269" customWidth="1"/>
    <col min="27" max="27" width="9.1328125" style="270"/>
    <col min="28" max="16384" width="9.1328125" style="203"/>
  </cols>
  <sheetData>
    <row r="1" spans="1:27" s="108" customFormat="1" ht="30" customHeight="1">
      <c r="A1" s="26" t="s">
        <v>250</v>
      </c>
      <c r="B1" s="200"/>
      <c r="C1" s="107"/>
      <c r="F1" s="107"/>
      <c r="G1" s="107"/>
      <c r="H1" s="107"/>
      <c r="I1" s="196"/>
      <c r="J1" s="201"/>
      <c r="K1" s="201"/>
      <c r="L1" s="113"/>
      <c r="M1" s="196"/>
      <c r="N1" s="202"/>
      <c r="O1" s="196"/>
      <c r="P1" s="107"/>
      <c r="Q1" s="113"/>
      <c r="X1" s="628"/>
      <c r="Y1" s="628"/>
      <c r="Z1" s="628"/>
    </row>
    <row r="2" spans="1:27" ht="16.149999999999999" thickBot="1">
      <c r="A2" s="639"/>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514"/>
    </row>
    <row r="3" spans="1:27">
      <c r="A3" s="204"/>
      <c r="B3" s="640" t="s">
        <v>251</v>
      </c>
      <c r="C3" s="641"/>
      <c r="D3" s="642"/>
      <c r="E3" s="643" t="s">
        <v>252</v>
      </c>
      <c r="F3" s="644"/>
      <c r="G3" s="644"/>
      <c r="H3" s="644"/>
      <c r="I3" s="644"/>
      <c r="J3" s="645"/>
      <c r="K3" s="646" t="s">
        <v>253</v>
      </c>
      <c r="L3" s="647"/>
      <c r="M3" s="647"/>
      <c r="N3" s="647"/>
      <c r="O3" s="647"/>
      <c r="P3" s="647"/>
      <c r="Q3" s="647"/>
      <c r="R3" s="647"/>
      <c r="S3" s="647"/>
      <c r="T3" s="648"/>
      <c r="U3" s="649" t="s">
        <v>254</v>
      </c>
      <c r="V3" s="650"/>
      <c r="W3" s="650"/>
      <c r="X3" s="650"/>
      <c r="Y3" s="650"/>
      <c r="Z3" s="651"/>
      <c r="AA3" s="514"/>
    </row>
    <row r="4" spans="1:27" ht="16.149999999999999" thickBot="1">
      <c r="A4" s="205"/>
      <c r="B4" s="206">
        <v>1</v>
      </c>
      <c r="C4" s="207">
        <f>B4+1</f>
        <v>2</v>
      </c>
      <c r="D4" s="207">
        <f t="shared" ref="D4:Z4" si="0">C4+1</f>
        <v>3</v>
      </c>
      <c r="E4" s="208">
        <f t="shared" si="0"/>
        <v>4</v>
      </c>
      <c r="F4" s="209">
        <f t="shared" si="0"/>
        <v>5</v>
      </c>
      <c r="G4" s="209">
        <f t="shared" si="0"/>
        <v>6</v>
      </c>
      <c r="H4" s="209">
        <f t="shared" si="0"/>
        <v>7</v>
      </c>
      <c r="I4" s="209">
        <f t="shared" si="0"/>
        <v>8</v>
      </c>
      <c r="J4" s="209">
        <f t="shared" si="0"/>
        <v>9</v>
      </c>
      <c r="K4" s="210">
        <f t="shared" si="0"/>
        <v>10</v>
      </c>
      <c r="L4" s="211">
        <f t="shared" si="0"/>
        <v>11</v>
      </c>
      <c r="M4" s="211">
        <f t="shared" si="0"/>
        <v>12</v>
      </c>
      <c r="N4" s="211">
        <f t="shared" si="0"/>
        <v>13</v>
      </c>
      <c r="O4" s="211">
        <f>N4+1</f>
        <v>14</v>
      </c>
      <c r="P4" s="211">
        <f t="shared" si="0"/>
        <v>15</v>
      </c>
      <c r="Q4" s="211">
        <f t="shared" si="0"/>
        <v>16</v>
      </c>
      <c r="R4" s="211">
        <f t="shared" si="0"/>
        <v>17</v>
      </c>
      <c r="S4" s="211">
        <f t="shared" si="0"/>
        <v>18</v>
      </c>
      <c r="T4" s="211">
        <f t="shared" si="0"/>
        <v>19</v>
      </c>
      <c r="U4" s="212">
        <f t="shared" si="0"/>
        <v>20</v>
      </c>
      <c r="V4" s="213">
        <f t="shared" si="0"/>
        <v>21</v>
      </c>
      <c r="W4" s="213">
        <f t="shared" si="0"/>
        <v>22</v>
      </c>
      <c r="X4" s="213">
        <f t="shared" si="0"/>
        <v>23</v>
      </c>
      <c r="Y4" s="213">
        <f t="shared" si="0"/>
        <v>24</v>
      </c>
      <c r="Z4" s="214">
        <f t="shared" si="0"/>
        <v>25</v>
      </c>
      <c r="AA4" s="514"/>
    </row>
    <row r="5" spans="1:27">
      <c r="A5" s="215" t="s">
        <v>255</v>
      </c>
      <c r="B5" s="216"/>
      <c r="C5" s="216"/>
      <c r="D5" s="216"/>
      <c r="E5" s="217"/>
      <c r="F5" s="218"/>
      <c r="G5" s="218"/>
      <c r="H5" s="218"/>
      <c r="I5" s="218"/>
      <c r="J5" s="218"/>
      <c r="K5" s="219"/>
      <c r="L5" s="220"/>
      <c r="M5" s="220"/>
      <c r="N5" s="220"/>
      <c r="O5" s="220"/>
      <c r="P5" s="220"/>
      <c r="Q5" s="220"/>
      <c r="R5" s="220"/>
      <c r="S5" s="220"/>
      <c r="T5" s="220"/>
      <c r="U5" s="221"/>
      <c r="V5" s="222"/>
      <c r="W5" s="222"/>
      <c r="X5" s="222"/>
      <c r="Y5" s="222"/>
      <c r="Z5" s="223"/>
      <c r="AA5" s="514"/>
    </row>
    <row r="6" spans="1:27">
      <c r="A6" s="215" t="s">
        <v>256</v>
      </c>
      <c r="B6" s="224"/>
      <c r="C6" s="224"/>
      <c r="D6" s="224"/>
      <c r="E6" s="225"/>
      <c r="F6" s="226"/>
      <c r="G6" s="226"/>
      <c r="H6" s="226"/>
      <c r="I6" s="227"/>
      <c r="J6" s="226"/>
      <c r="K6" s="228"/>
      <c r="L6" s="229"/>
      <c r="M6" s="229"/>
      <c r="N6" s="229"/>
      <c r="O6" s="229"/>
      <c r="P6" s="229"/>
      <c r="Q6" s="229"/>
      <c r="R6" s="229"/>
      <c r="S6" s="229"/>
      <c r="T6" s="229"/>
      <c r="U6" s="230"/>
      <c r="V6" s="231"/>
      <c r="W6" s="231"/>
      <c r="X6" s="231"/>
      <c r="Y6" s="231"/>
      <c r="Z6" s="232"/>
      <c r="AA6" s="514"/>
    </row>
    <row r="7" spans="1:27" ht="165.75" customHeight="1" thickBot="1">
      <c r="A7" s="215"/>
      <c r="B7" s="629" t="s">
        <v>257</v>
      </c>
      <c r="C7" s="630"/>
      <c r="D7" s="630"/>
      <c r="E7" s="631" t="s">
        <v>258</v>
      </c>
      <c r="F7" s="632"/>
      <c r="G7" s="632"/>
      <c r="H7" s="632"/>
      <c r="I7" s="632"/>
      <c r="J7" s="632"/>
      <c r="K7" s="633" t="s">
        <v>259</v>
      </c>
      <c r="L7" s="634"/>
      <c r="M7" s="634"/>
      <c r="N7" s="634"/>
      <c r="O7" s="634"/>
      <c r="P7" s="634"/>
      <c r="Q7" s="634"/>
      <c r="R7" s="634"/>
      <c r="S7" s="634"/>
      <c r="T7" s="635"/>
      <c r="U7" s="636" t="s">
        <v>260</v>
      </c>
      <c r="V7" s="637"/>
      <c r="W7" s="637"/>
      <c r="X7" s="637"/>
      <c r="Y7" s="637"/>
      <c r="Z7" s="638"/>
      <c r="AA7" s="514"/>
    </row>
    <row r="8" spans="1:27" ht="16.149999999999999" thickTop="1">
      <c r="A8" s="215" t="s">
        <v>261</v>
      </c>
      <c r="B8" s="233"/>
      <c r="C8" s="233"/>
      <c r="D8" s="233"/>
      <c r="E8" s="234"/>
      <c r="F8" s="235"/>
      <c r="G8" s="235"/>
      <c r="H8" s="235"/>
      <c r="I8" s="235"/>
      <c r="J8" s="236"/>
      <c r="K8" s="237"/>
      <c r="L8" s="237"/>
      <c r="M8" s="237"/>
      <c r="N8" s="237"/>
      <c r="O8" s="237"/>
      <c r="P8" s="237"/>
      <c r="Q8" s="237"/>
      <c r="R8" s="237"/>
      <c r="S8" s="237"/>
      <c r="T8" s="237"/>
      <c r="U8" s="238"/>
      <c r="V8" s="239"/>
      <c r="W8" s="239"/>
      <c r="X8" s="239"/>
      <c r="Y8" s="239"/>
      <c r="Z8" s="240"/>
      <c r="AA8" s="514"/>
    </row>
    <row r="9" spans="1:27">
      <c r="A9" s="215" t="s">
        <v>262</v>
      </c>
      <c r="B9" s="233"/>
      <c r="C9" s="233"/>
      <c r="D9" s="233"/>
      <c r="E9" s="241"/>
      <c r="F9" s="242"/>
      <c r="G9" s="242"/>
      <c r="H9" s="242"/>
      <c r="I9" s="242"/>
      <c r="J9" s="242"/>
      <c r="K9" s="243"/>
      <c r="L9" s="237"/>
      <c r="M9" s="237"/>
      <c r="N9" s="237"/>
      <c r="O9" s="237"/>
      <c r="P9" s="237"/>
      <c r="Q9" s="237"/>
      <c r="R9" s="237"/>
      <c r="S9" s="237"/>
      <c r="T9" s="237"/>
      <c r="U9" s="238"/>
      <c r="V9" s="239"/>
      <c r="W9" s="239"/>
      <c r="X9" s="239"/>
      <c r="Y9" s="239"/>
      <c r="Z9" s="240"/>
      <c r="AA9" s="514"/>
    </row>
    <row r="10" spans="1:27">
      <c r="A10" s="215" t="s">
        <v>263</v>
      </c>
      <c r="B10" s="233"/>
      <c r="C10" s="233"/>
      <c r="D10" s="233"/>
      <c r="E10" s="241"/>
      <c r="F10" s="242"/>
      <c r="G10" s="242"/>
      <c r="H10" s="242"/>
      <c r="I10" s="242"/>
      <c r="J10" s="242"/>
      <c r="K10" s="243"/>
      <c r="L10" s="237"/>
      <c r="M10" s="237"/>
      <c r="N10" s="237"/>
      <c r="O10" s="237"/>
      <c r="P10" s="237"/>
      <c r="Q10" s="237"/>
      <c r="R10" s="237"/>
      <c r="S10" s="237"/>
      <c r="T10" s="237"/>
      <c r="U10" s="238"/>
      <c r="V10" s="239"/>
      <c r="W10" s="239"/>
      <c r="X10" s="239"/>
      <c r="Y10" s="239"/>
      <c r="Z10" s="240"/>
      <c r="AA10" s="514"/>
    </row>
    <row r="11" spans="1:27">
      <c r="A11" s="215" t="s">
        <v>264</v>
      </c>
      <c r="B11" s="233"/>
      <c r="C11" s="233"/>
      <c r="D11" s="233"/>
      <c r="E11" s="241"/>
      <c r="F11" s="242"/>
      <c r="G11" s="242"/>
      <c r="H11" s="242"/>
      <c r="I11" s="242"/>
      <c r="J11" s="242"/>
      <c r="K11" s="243"/>
      <c r="L11" s="237"/>
      <c r="M11" s="237"/>
      <c r="N11" s="237"/>
      <c r="O11" s="237"/>
      <c r="P11" s="237"/>
      <c r="Q11" s="237"/>
      <c r="R11" s="237"/>
      <c r="S11" s="237"/>
      <c r="T11" s="237"/>
      <c r="U11" s="238"/>
      <c r="V11" s="239"/>
      <c r="W11" s="239"/>
      <c r="X11" s="239"/>
      <c r="Y11" s="239"/>
      <c r="Z11" s="240"/>
      <c r="AA11" s="514"/>
    </row>
    <row r="12" spans="1:27">
      <c r="A12" s="215" t="s">
        <v>265</v>
      </c>
      <c r="B12" s="306" t="s">
        <v>47</v>
      </c>
      <c r="C12" s="233"/>
      <c r="D12" s="233"/>
      <c r="E12" s="241"/>
      <c r="F12" s="242"/>
      <c r="G12" s="242"/>
      <c r="H12" s="242"/>
      <c r="I12" s="242"/>
      <c r="J12" s="242"/>
      <c r="K12" s="243"/>
      <c r="L12" s="237"/>
      <c r="M12" s="237"/>
      <c r="N12" s="237"/>
      <c r="O12" s="237"/>
      <c r="P12" s="237"/>
      <c r="Q12" s="237"/>
      <c r="R12" s="237"/>
      <c r="S12" s="237"/>
      <c r="T12" s="237"/>
      <c r="U12" s="238"/>
      <c r="V12" s="239"/>
      <c r="W12" s="239"/>
      <c r="X12" s="239"/>
      <c r="Y12" s="239"/>
      <c r="Z12" s="240"/>
      <c r="AA12" s="514"/>
    </row>
    <row r="13" spans="1:27" ht="248.25" customHeight="1" thickBot="1">
      <c r="A13" s="215"/>
      <c r="B13" s="629" t="s">
        <v>257</v>
      </c>
      <c r="C13" s="630"/>
      <c r="D13" s="630"/>
      <c r="E13" s="652" t="s">
        <v>266</v>
      </c>
      <c r="F13" s="653"/>
      <c r="G13" s="653"/>
      <c r="H13" s="653"/>
      <c r="I13" s="653"/>
      <c r="J13" s="653"/>
      <c r="K13" s="654" t="s">
        <v>267</v>
      </c>
      <c r="L13" s="655"/>
      <c r="M13" s="655"/>
      <c r="N13" s="655"/>
      <c r="O13" s="655"/>
      <c r="P13" s="655"/>
      <c r="Q13" s="655"/>
      <c r="R13" s="655"/>
      <c r="S13" s="655"/>
      <c r="T13" s="656"/>
      <c r="U13" s="636" t="s">
        <v>268</v>
      </c>
      <c r="V13" s="637"/>
      <c r="W13" s="637"/>
      <c r="X13" s="637"/>
      <c r="Y13" s="637"/>
      <c r="Z13" s="638"/>
      <c r="AA13" s="514"/>
    </row>
    <row r="14" spans="1:27" ht="16.149999999999999" thickTop="1">
      <c r="A14" s="215" t="s">
        <v>269</v>
      </c>
      <c r="B14" s="233"/>
      <c r="C14" s="233"/>
      <c r="D14" s="233"/>
      <c r="E14" s="241"/>
      <c r="F14" s="242"/>
      <c r="G14" s="242"/>
      <c r="H14" s="242"/>
      <c r="I14" s="242"/>
      <c r="J14" s="242"/>
      <c r="K14" s="246"/>
      <c r="L14" s="247"/>
      <c r="M14" s="247"/>
      <c r="N14" s="247"/>
      <c r="O14" s="247"/>
      <c r="P14" s="247"/>
      <c r="Q14" s="247"/>
      <c r="R14" s="247"/>
      <c r="S14" s="247"/>
      <c r="T14" s="247"/>
      <c r="U14" s="248"/>
      <c r="V14" s="239"/>
      <c r="W14" s="239"/>
      <c r="X14" s="239"/>
      <c r="Y14" s="239"/>
      <c r="Z14" s="240"/>
      <c r="AA14" s="514"/>
    </row>
    <row r="15" spans="1:27">
      <c r="A15" s="215" t="s">
        <v>270</v>
      </c>
      <c r="B15" s="233"/>
      <c r="C15" s="233"/>
      <c r="D15" s="233"/>
      <c r="E15" s="244"/>
      <c r="F15" s="245"/>
      <c r="G15" s="245"/>
      <c r="H15" s="245"/>
      <c r="I15" s="245"/>
      <c r="J15" s="245"/>
      <c r="K15" s="249"/>
      <c r="L15" s="237"/>
      <c r="M15" s="237"/>
      <c r="N15" s="237"/>
      <c r="O15" s="237"/>
      <c r="P15" s="237"/>
      <c r="Q15" s="237"/>
      <c r="R15" s="237"/>
      <c r="S15" s="237"/>
      <c r="T15" s="237"/>
      <c r="U15" s="248"/>
      <c r="V15" s="239"/>
      <c r="W15" s="239"/>
      <c r="X15" s="239"/>
      <c r="Y15" s="239"/>
      <c r="Z15" s="240"/>
      <c r="AA15" s="514"/>
    </row>
    <row r="16" spans="1:27">
      <c r="A16" s="215" t="s">
        <v>271</v>
      </c>
      <c r="B16" s="233"/>
      <c r="C16" s="250"/>
      <c r="D16" s="250"/>
      <c r="E16" s="251"/>
      <c r="F16" s="252"/>
      <c r="G16" s="252"/>
      <c r="H16" s="252"/>
      <c r="I16" s="252"/>
      <c r="J16" s="252"/>
      <c r="K16" s="253"/>
      <c r="L16" s="254"/>
      <c r="M16" s="254"/>
      <c r="N16" s="254"/>
      <c r="O16" s="254"/>
      <c r="P16" s="254"/>
      <c r="Q16" s="254"/>
      <c r="R16" s="254"/>
      <c r="S16" s="254"/>
      <c r="T16" s="237"/>
      <c r="U16" s="248"/>
      <c r="V16" s="239"/>
      <c r="W16" s="239"/>
      <c r="X16" s="239"/>
      <c r="Y16" s="239"/>
      <c r="Z16" s="240"/>
      <c r="AA16" s="514"/>
    </row>
    <row r="17" spans="1:27">
      <c r="A17" s="255" t="s">
        <v>272</v>
      </c>
      <c r="B17" s="256"/>
      <c r="C17" s="257"/>
      <c r="D17" s="258"/>
      <c r="E17" s="251"/>
      <c r="F17" s="252"/>
      <c r="G17" s="252"/>
      <c r="H17" s="252"/>
      <c r="I17" s="252"/>
      <c r="J17" s="252"/>
      <c r="K17" s="253"/>
      <c r="L17" s="254"/>
      <c r="M17" s="254"/>
      <c r="N17" s="254"/>
      <c r="O17" s="254"/>
      <c r="P17" s="254"/>
      <c r="Q17" s="254"/>
      <c r="R17" s="254"/>
      <c r="S17" s="254"/>
      <c r="T17" s="237"/>
      <c r="U17" s="248"/>
      <c r="V17" s="239"/>
      <c r="W17" s="239"/>
      <c r="X17" s="239"/>
      <c r="Y17" s="239"/>
      <c r="Z17" s="240"/>
      <c r="AA17" s="514"/>
    </row>
    <row r="18" spans="1:27" ht="18.75" customHeight="1">
      <c r="A18" s="657"/>
      <c r="B18" s="660" t="s">
        <v>273</v>
      </c>
      <c r="C18" s="661"/>
      <c r="D18" s="662"/>
      <c r="E18" s="669" t="s">
        <v>274</v>
      </c>
      <c r="F18" s="669"/>
      <c r="G18" s="669"/>
      <c r="H18" s="669"/>
      <c r="I18" s="669"/>
      <c r="J18" s="669"/>
      <c r="K18" s="671" t="s">
        <v>275</v>
      </c>
      <c r="L18" s="671"/>
      <c r="M18" s="671"/>
      <c r="N18" s="671"/>
      <c r="O18" s="671"/>
      <c r="P18" s="671"/>
      <c r="Q18" s="671"/>
      <c r="R18" s="671"/>
      <c r="S18" s="671"/>
      <c r="T18" s="633"/>
      <c r="U18" s="674" t="s">
        <v>276</v>
      </c>
      <c r="V18" s="675"/>
      <c r="W18" s="675"/>
      <c r="X18" s="675"/>
      <c r="Y18" s="675"/>
      <c r="Z18" s="676"/>
      <c r="AA18" s="514"/>
    </row>
    <row r="19" spans="1:27">
      <c r="A19" s="658"/>
      <c r="B19" s="663"/>
      <c r="C19" s="664"/>
      <c r="D19" s="665"/>
      <c r="E19" s="669"/>
      <c r="F19" s="669"/>
      <c r="G19" s="669"/>
      <c r="H19" s="669"/>
      <c r="I19" s="669"/>
      <c r="J19" s="669"/>
      <c r="K19" s="671"/>
      <c r="L19" s="671"/>
      <c r="M19" s="671"/>
      <c r="N19" s="671"/>
      <c r="O19" s="671"/>
      <c r="P19" s="671"/>
      <c r="Q19" s="671"/>
      <c r="R19" s="671"/>
      <c r="S19" s="671"/>
      <c r="T19" s="633"/>
      <c r="U19" s="674"/>
      <c r="V19" s="675"/>
      <c r="W19" s="675"/>
      <c r="X19" s="675"/>
      <c r="Y19" s="675"/>
      <c r="Z19" s="676"/>
      <c r="AA19" s="514"/>
    </row>
    <row r="20" spans="1:27" ht="18.75" customHeight="1">
      <c r="A20" s="658"/>
      <c r="B20" s="663"/>
      <c r="C20" s="664"/>
      <c r="D20" s="665"/>
      <c r="E20" s="669"/>
      <c r="F20" s="669"/>
      <c r="G20" s="669"/>
      <c r="H20" s="669"/>
      <c r="I20" s="669"/>
      <c r="J20" s="669"/>
      <c r="K20" s="671"/>
      <c r="L20" s="671"/>
      <c r="M20" s="671"/>
      <c r="N20" s="671"/>
      <c r="O20" s="671"/>
      <c r="P20" s="671"/>
      <c r="Q20" s="671"/>
      <c r="R20" s="671"/>
      <c r="S20" s="671"/>
      <c r="T20" s="633"/>
      <c r="U20" s="674"/>
      <c r="V20" s="675"/>
      <c r="W20" s="675"/>
      <c r="X20" s="675"/>
      <c r="Y20" s="675"/>
      <c r="Z20" s="676"/>
      <c r="AA20" s="514"/>
    </row>
    <row r="21" spans="1:27">
      <c r="A21" s="658"/>
      <c r="B21" s="663"/>
      <c r="C21" s="664"/>
      <c r="D21" s="665"/>
      <c r="E21" s="669"/>
      <c r="F21" s="669"/>
      <c r="G21" s="669"/>
      <c r="H21" s="669"/>
      <c r="I21" s="669"/>
      <c r="J21" s="669"/>
      <c r="K21" s="671"/>
      <c r="L21" s="671"/>
      <c r="M21" s="671"/>
      <c r="N21" s="671"/>
      <c r="O21" s="671"/>
      <c r="P21" s="671"/>
      <c r="Q21" s="671"/>
      <c r="R21" s="671"/>
      <c r="S21" s="671"/>
      <c r="T21" s="633"/>
      <c r="U21" s="674"/>
      <c r="V21" s="675"/>
      <c r="W21" s="675"/>
      <c r="X21" s="675"/>
      <c r="Y21" s="675"/>
      <c r="Z21" s="676"/>
      <c r="AA21" s="514"/>
    </row>
    <row r="22" spans="1:27" ht="187.5" customHeight="1" thickBot="1">
      <c r="A22" s="659"/>
      <c r="B22" s="666"/>
      <c r="C22" s="667"/>
      <c r="D22" s="668"/>
      <c r="E22" s="670"/>
      <c r="F22" s="670"/>
      <c r="G22" s="670"/>
      <c r="H22" s="670"/>
      <c r="I22" s="670"/>
      <c r="J22" s="670"/>
      <c r="K22" s="672"/>
      <c r="L22" s="672"/>
      <c r="M22" s="672"/>
      <c r="N22" s="672"/>
      <c r="O22" s="672"/>
      <c r="P22" s="672"/>
      <c r="Q22" s="672"/>
      <c r="R22" s="672"/>
      <c r="S22" s="672"/>
      <c r="T22" s="673"/>
      <c r="U22" s="677"/>
      <c r="V22" s="678"/>
      <c r="W22" s="678"/>
      <c r="X22" s="678"/>
      <c r="Y22" s="678"/>
      <c r="Z22" s="679"/>
      <c r="AA22" s="514"/>
    </row>
    <row r="23" spans="1:27">
      <c r="B23" s="260"/>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514"/>
    </row>
    <row r="24" spans="1:27">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514"/>
    </row>
    <row r="25" spans="1:27">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514"/>
    </row>
    <row r="26" spans="1:27">
      <c r="B26" s="260"/>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514"/>
    </row>
    <row r="27" spans="1:27">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514"/>
    </row>
    <row r="28" spans="1:27">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514"/>
    </row>
    <row r="29" spans="1:27">
      <c r="B29" s="260"/>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514"/>
    </row>
    <row r="30" spans="1:27">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514"/>
    </row>
    <row r="31" spans="1:27">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514"/>
    </row>
    <row r="32" spans="1:27">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514"/>
    </row>
    <row r="33" spans="1:26" s="203" customFormat="1">
      <c r="A33" s="259"/>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row>
    <row r="34" spans="1:26" s="203" customFormat="1">
      <c r="A34" s="259"/>
      <c r="B34" s="260"/>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row>
    <row r="35" spans="1:26" s="203" customFormat="1">
      <c r="A35" s="259"/>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row>
    <row r="36" spans="1:26" s="203" customFormat="1">
      <c r="A36" s="259"/>
      <c r="B36" s="260"/>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row>
    <row r="37" spans="1:26" s="203" customFormat="1">
      <c r="A37" s="259"/>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row>
    <row r="38" spans="1:26" s="203" customFormat="1">
      <c r="A38" s="259"/>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row>
    <row r="39" spans="1:26" s="203" customFormat="1">
      <c r="A39" s="259"/>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row>
    <row r="40" spans="1:26" s="203" customFormat="1">
      <c r="A40" s="259"/>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row>
    <row r="41" spans="1:26" s="203" customFormat="1">
      <c r="A41" s="259"/>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row>
    <row r="42" spans="1:26" s="203" customFormat="1">
      <c r="A42" s="259"/>
      <c r="B42" s="260"/>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row>
    <row r="43" spans="1:26" s="203" customFormat="1">
      <c r="A43" s="259"/>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row>
    <row r="44" spans="1:26" s="203" customFormat="1">
      <c r="A44" s="259"/>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row>
    <row r="45" spans="1:26" s="203" customFormat="1">
      <c r="A45" s="259"/>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row>
    <row r="46" spans="1:26" s="203" customFormat="1">
      <c r="A46" s="259"/>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row>
    <row r="47" spans="1:26" s="203" customFormat="1">
      <c r="A47" s="259"/>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row>
    <row r="48" spans="1:26" s="203" customFormat="1">
      <c r="A48" s="259"/>
      <c r="B48" s="515"/>
      <c r="C48" s="515"/>
      <c r="D48" s="515"/>
      <c r="E48" s="515"/>
      <c r="F48" s="515"/>
      <c r="G48" s="515"/>
      <c r="H48" s="515"/>
      <c r="I48" s="515"/>
      <c r="J48" s="515"/>
      <c r="K48" s="515"/>
      <c r="L48" s="515"/>
      <c r="M48" s="515"/>
      <c r="N48" s="515"/>
      <c r="O48" s="515"/>
      <c r="P48" s="515"/>
      <c r="Q48" s="515"/>
      <c r="R48" s="515"/>
      <c r="S48" s="515"/>
      <c r="T48" s="515"/>
      <c r="U48" s="515"/>
      <c r="V48" s="515"/>
      <c r="W48" s="515"/>
      <c r="X48" s="515"/>
      <c r="Y48" s="515"/>
      <c r="Z48" s="515"/>
    </row>
    <row r="49" spans="1:26" s="203" customFormat="1">
      <c r="A49" s="259"/>
      <c r="B49" s="515"/>
      <c r="C49" s="515"/>
      <c r="D49" s="515"/>
      <c r="E49" s="515"/>
      <c r="F49" s="515"/>
      <c r="G49" s="515"/>
      <c r="H49" s="515"/>
      <c r="I49" s="515"/>
      <c r="J49" s="515"/>
      <c r="K49" s="515"/>
      <c r="L49" s="515"/>
      <c r="M49" s="515"/>
      <c r="N49" s="515"/>
      <c r="O49" s="515"/>
      <c r="P49" s="515"/>
      <c r="Q49" s="515"/>
      <c r="R49" s="515"/>
      <c r="S49" s="515"/>
      <c r="T49" s="515"/>
      <c r="U49" s="515"/>
      <c r="V49" s="515"/>
      <c r="W49" s="515"/>
      <c r="X49" s="515"/>
      <c r="Y49" s="515"/>
      <c r="Z49" s="515"/>
    </row>
    <row r="50" spans="1:26" s="203" customFormat="1">
      <c r="A50" s="259"/>
      <c r="B50" s="515"/>
      <c r="C50" s="515"/>
      <c r="D50" s="515"/>
      <c r="E50" s="515"/>
      <c r="F50" s="515"/>
      <c r="G50" s="515"/>
      <c r="H50" s="515"/>
      <c r="I50" s="515"/>
      <c r="J50" s="515"/>
      <c r="K50" s="515"/>
      <c r="L50" s="515"/>
      <c r="M50" s="515"/>
      <c r="N50" s="515"/>
      <c r="O50" s="515"/>
      <c r="P50" s="515"/>
      <c r="Q50" s="515"/>
      <c r="R50" s="515"/>
      <c r="S50" s="515"/>
      <c r="T50" s="515"/>
      <c r="U50" s="515"/>
      <c r="V50" s="515"/>
      <c r="W50" s="515"/>
      <c r="X50" s="515"/>
      <c r="Y50" s="515"/>
      <c r="Z50" s="515"/>
    </row>
  </sheetData>
  <mergeCells count="19">
    <mergeCell ref="B13:D13"/>
    <mergeCell ref="E13:J13"/>
    <mergeCell ref="K13:T13"/>
    <mergeCell ref="U13:Z13"/>
    <mergeCell ref="A18:A22"/>
    <mergeCell ref="B18:D22"/>
    <mergeCell ref="E18:J22"/>
    <mergeCell ref="K18:T22"/>
    <mergeCell ref="U18:Z22"/>
    <mergeCell ref="X1:Z1"/>
    <mergeCell ref="B7:D7"/>
    <mergeCell ref="E7:J7"/>
    <mergeCell ref="K7:T7"/>
    <mergeCell ref="U7:Z7"/>
    <mergeCell ref="A2:Z2"/>
    <mergeCell ref="B3:D3"/>
    <mergeCell ref="E3:J3"/>
    <mergeCell ref="K3:T3"/>
    <mergeCell ref="U3:Z3"/>
  </mergeCells>
  <printOptions horizontalCentered="1"/>
  <pageMargins left="0.70866141732283472" right="0.70866141732283472" top="0.74803149606299213" bottom="0.74803149606299213" header="0.31496062992125984" footer="0.31496062992125984"/>
  <pageSetup paperSize="9" scale="74" fitToHeight="0" orientation="landscape" r:id="rId1"/>
  <colBreaks count="1" manualBreakCount="1">
    <brk id="2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R19"/>
  <sheetViews>
    <sheetView showGridLines="0" zoomScale="110" zoomScaleNormal="110" zoomScaleSheetLayoutView="40" workbookViewId="0">
      <selection activeCell="A8" sqref="A8"/>
    </sheetView>
  </sheetViews>
  <sheetFormatPr defaultColWidth="8.86328125" defaultRowHeight="14.25"/>
  <cols>
    <col min="1" max="1" width="32.86328125" style="47" customWidth="1"/>
    <col min="2" max="2" width="4.1328125" style="47" bestFit="1" customWidth="1"/>
    <col min="3" max="3" width="18.3984375" style="47" customWidth="1"/>
    <col min="4" max="4" width="27" style="47" customWidth="1"/>
    <col min="5" max="7" width="18.3984375" style="47" customWidth="1"/>
    <col min="8" max="8" width="0.73046875" style="47" customWidth="1"/>
    <col min="9" max="9" width="3.3984375" style="47" customWidth="1"/>
    <col min="10" max="11" width="16.3984375" style="47" customWidth="1"/>
    <col min="12" max="12" width="48.86328125" style="47" customWidth="1"/>
    <col min="13" max="13" width="31.1328125" style="47" customWidth="1"/>
    <col min="14" max="14" width="34.3984375" style="47" customWidth="1"/>
    <col min="15" max="15" width="13.3984375" style="47" bestFit="1" customWidth="1"/>
    <col min="16" max="235" width="9.1328125" style="47"/>
    <col min="236" max="236" width="4.1328125" style="47" bestFit="1" customWidth="1"/>
    <col min="237" max="237" width="16.3984375" style="47" customWidth="1"/>
    <col min="238" max="238" width="3.73046875" style="47" customWidth="1"/>
    <col min="239" max="243" width="20.1328125" style="47" customWidth="1"/>
    <col min="244" max="491" width="9.1328125" style="47"/>
    <col min="492" max="492" width="4.1328125" style="47" bestFit="1" customWidth="1"/>
    <col min="493" max="493" width="16.3984375" style="47" customWidth="1"/>
    <col min="494" max="494" width="3.73046875" style="47" customWidth="1"/>
    <col min="495" max="499" width="20.1328125" style="47" customWidth="1"/>
    <col min="500" max="747" width="9.1328125" style="47"/>
    <col min="748" max="748" width="4.1328125" style="47" bestFit="1" customWidth="1"/>
    <col min="749" max="749" width="16.3984375" style="47" customWidth="1"/>
    <col min="750" max="750" width="3.73046875" style="47" customWidth="1"/>
    <col min="751" max="755" width="20.1328125" style="47" customWidth="1"/>
    <col min="756" max="1003" width="9.1328125" style="47"/>
    <col min="1004" max="1004" width="4.1328125" style="47" bestFit="1" customWidth="1"/>
    <col min="1005" max="1005" width="16.3984375" style="47" customWidth="1"/>
    <col min="1006" max="1006" width="3.73046875" style="47" customWidth="1"/>
    <col min="1007" max="1011" width="20.1328125" style="47" customWidth="1"/>
    <col min="1012" max="1259" width="9.1328125" style="47"/>
    <col min="1260" max="1260" width="4.1328125" style="47" bestFit="1" customWidth="1"/>
    <col min="1261" max="1261" width="16.3984375" style="47" customWidth="1"/>
    <col min="1262" max="1262" width="3.73046875" style="47" customWidth="1"/>
    <col min="1263" max="1267" width="20.1328125" style="47" customWidth="1"/>
    <col min="1268" max="1515" width="9.1328125" style="47"/>
    <col min="1516" max="1516" width="4.1328125" style="47" bestFit="1" customWidth="1"/>
    <col min="1517" max="1517" width="16.3984375" style="47" customWidth="1"/>
    <col min="1518" max="1518" width="3.73046875" style="47" customWidth="1"/>
    <col min="1519" max="1523" width="20.1328125" style="47" customWidth="1"/>
    <col min="1524" max="1771" width="9.1328125" style="47"/>
    <col min="1772" max="1772" width="4.1328125" style="47" bestFit="1" customWidth="1"/>
    <col min="1773" max="1773" width="16.3984375" style="47" customWidth="1"/>
    <col min="1774" max="1774" width="3.73046875" style="47" customWidth="1"/>
    <col min="1775" max="1779" width="20.1328125" style="47" customWidth="1"/>
    <col min="1780" max="2027" width="9.1328125" style="47"/>
    <col min="2028" max="2028" width="4.1328125" style="47" bestFit="1" customWidth="1"/>
    <col min="2029" max="2029" width="16.3984375" style="47" customWidth="1"/>
    <col min="2030" max="2030" width="3.73046875" style="47" customWidth="1"/>
    <col min="2031" max="2035" width="20.1328125" style="47" customWidth="1"/>
    <col min="2036" max="2283" width="9.1328125" style="47"/>
    <col min="2284" max="2284" width="4.1328125" style="47" bestFit="1" customWidth="1"/>
    <col min="2285" max="2285" width="16.3984375" style="47" customWidth="1"/>
    <col min="2286" max="2286" width="3.73046875" style="47" customWidth="1"/>
    <col min="2287" max="2291" width="20.1328125" style="47" customWidth="1"/>
    <col min="2292" max="2539" width="9.1328125" style="47"/>
    <col min="2540" max="2540" width="4.1328125" style="47" bestFit="1" customWidth="1"/>
    <col min="2541" max="2541" width="16.3984375" style="47" customWidth="1"/>
    <col min="2542" max="2542" width="3.73046875" style="47" customWidth="1"/>
    <col min="2543" max="2547" width="20.1328125" style="47" customWidth="1"/>
    <col min="2548" max="2795" width="9.1328125" style="47"/>
    <col min="2796" max="2796" width="4.1328125" style="47" bestFit="1" customWidth="1"/>
    <col min="2797" max="2797" width="16.3984375" style="47" customWidth="1"/>
    <col min="2798" max="2798" width="3.73046875" style="47" customWidth="1"/>
    <col min="2799" max="2803" width="20.1328125" style="47" customWidth="1"/>
    <col min="2804" max="3051" width="9.1328125" style="47"/>
    <col min="3052" max="3052" width="4.1328125" style="47" bestFit="1" customWidth="1"/>
    <col min="3053" max="3053" width="16.3984375" style="47" customWidth="1"/>
    <col min="3054" max="3054" width="3.73046875" style="47" customWidth="1"/>
    <col min="3055" max="3059" width="20.1328125" style="47" customWidth="1"/>
    <col min="3060" max="3307" width="9.1328125" style="47"/>
    <col min="3308" max="3308" width="4.1328125" style="47" bestFit="1" customWidth="1"/>
    <col min="3309" max="3309" width="16.3984375" style="47" customWidth="1"/>
    <col min="3310" max="3310" width="3.73046875" style="47" customWidth="1"/>
    <col min="3311" max="3315" width="20.1328125" style="47" customWidth="1"/>
    <col min="3316" max="3563" width="9.1328125" style="47"/>
    <col min="3564" max="3564" width="4.1328125" style="47" bestFit="1" customWidth="1"/>
    <col min="3565" max="3565" width="16.3984375" style="47" customWidth="1"/>
    <col min="3566" max="3566" width="3.73046875" style="47" customWidth="1"/>
    <col min="3567" max="3571" width="20.1328125" style="47" customWidth="1"/>
    <col min="3572" max="3819" width="9.1328125" style="47"/>
    <col min="3820" max="3820" width="4.1328125" style="47" bestFit="1" customWidth="1"/>
    <col min="3821" max="3821" width="16.3984375" style="47" customWidth="1"/>
    <col min="3822" max="3822" width="3.73046875" style="47" customWidth="1"/>
    <col min="3823" max="3827" width="20.1328125" style="47" customWidth="1"/>
    <col min="3828" max="4075" width="9.1328125" style="47"/>
    <col min="4076" max="4076" width="4.1328125" style="47" bestFit="1" customWidth="1"/>
    <col min="4077" max="4077" width="16.3984375" style="47" customWidth="1"/>
    <col min="4078" max="4078" width="3.73046875" style="47" customWidth="1"/>
    <col min="4079" max="4083" width="20.1328125" style="47" customWidth="1"/>
    <col min="4084" max="4331" width="9.1328125" style="47"/>
    <col min="4332" max="4332" width="4.1328125" style="47" bestFit="1" customWidth="1"/>
    <col min="4333" max="4333" width="16.3984375" style="47" customWidth="1"/>
    <col min="4334" max="4334" width="3.73046875" style="47" customWidth="1"/>
    <col min="4335" max="4339" width="20.1328125" style="47" customWidth="1"/>
    <col min="4340" max="4587" width="9.1328125" style="47"/>
    <col min="4588" max="4588" width="4.1328125" style="47" bestFit="1" customWidth="1"/>
    <col min="4589" max="4589" width="16.3984375" style="47" customWidth="1"/>
    <col min="4590" max="4590" width="3.73046875" style="47" customWidth="1"/>
    <col min="4591" max="4595" width="20.1328125" style="47" customWidth="1"/>
    <col min="4596" max="4843" width="9.1328125" style="47"/>
    <col min="4844" max="4844" width="4.1328125" style="47" bestFit="1" customWidth="1"/>
    <col min="4845" max="4845" width="16.3984375" style="47" customWidth="1"/>
    <col min="4846" max="4846" width="3.73046875" style="47" customWidth="1"/>
    <col min="4847" max="4851" width="20.1328125" style="47" customWidth="1"/>
    <col min="4852" max="5099" width="9.1328125" style="47"/>
    <col min="5100" max="5100" width="4.1328125" style="47" bestFit="1" customWidth="1"/>
    <col min="5101" max="5101" width="16.3984375" style="47" customWidth="1"/>
    <col min="5102" max="5102" width="3.73046875" style="47" customWidth="1"/>
    <col min="5103" max="5107" width="20.1328125" style="47" customWidth="1"/>
    <col min="5108" max="5355" width="9.1328125" style="47"/>
    <col min="5356" max="5356" width="4.1328125" style="47" bestFit="1" customWidth="1"/>
    <col min="5357" max="5357" width="16.3984375" style="47" customWidth="1"/>
    <col min="5358" max="5358" width="3.73046875" style="47" customWidth="1"/>
    <col min="5359" max="5363" width="20.1328125" style="47" customWidth="1"/>
    <col min="5364" max="5611" width="9.1328125" style="47"/>
    <col min="5612" max="5612" width="4.1328125" style="47" bestFit="1" customWidth="1"/>
    <col min="5613" max="5613" width="16.3984375" style="47" customWidth="1"/>
    <col min="5614" max="5614" width="3.73046875" style="47" customWidth="1"/>
    <col min="5615" max="5619" width="20.1328125" style="47" customWidth="1"/>
    <col min="5620" max="5867" width="9.1328125" style="47"/>
    <col min="5868" max="5868" width="4.1328125" style="47" bestFit="1" customWidth="1"/>
    <col min="5869" max="5869" width="16.3984375" style="47" customWidth="1"/>
    <col min="5870" max="5870" width="3.73046875" style="47" customWidth="1"/>
    <col min="5871" max="5875" width="20.1328125" style="47" customWidth="1"/>
    <col min="5876" max="6123" width="9.1328125" style="47"/>
    <col min="6124" max="6124" width="4.1328125" style="47" bestFit="1" customWidth="1"/>
    <col min="6125" max="6125" width="16.3984375" style="47" customWidth="1"/>
    <col min="6126" max="6126" width="3.73046875" style="47" customWidth="1"/>
    <col min="6127" max="6131" width="20.1328125" style="47" customWidth="1"/>
    <col min="6132" max="6379" width="9.1328125" style="47"/>
    <col min="6380" max="6380" width="4.1328125" style="47" bestFit="1" customWidth="1"/>
    <col min="6381" max="6381" width="16.3984375" style="47" customWidth="1"/>
    <col min="6382" max="6382" width="3.73046875" style="47" customWidth="1"/>
    <col min="6383" max="6387" width="20.1328125" style="47" customWidth="1"/>
    <col min="6388" max="6635" width="9.1328125" style="47"/>
    <col min="6636" max="6636" width="4.1328125" style="47" bestFit="1" customWidth="1"/>
    <col min="6637" max="6637" width="16.3984375" style="47" customWidth="1"/>
    <col min="6638" max="6638" width="3.73046875" style="47" customWidth="1"/>
    <col min="6639" max="6643" width="20.1328125" style="47" customWidth="1"/>
    <col min="6644" max="6891" width="9.1328125" style="47"/>
    <col min="6892" max="6892" width="4.1328125" style="47" bestFit="1" customWidth="1"/>
    <col min="6893" max="6893" width="16.3984375" style="47" customWidth="1"/>
    <col min="6894" max="6894" width="3.73046875" style="47" customWidth="1"/>
    <col min="6895" max="6899" width="20.1328125" style="47" customWidth="1"/>
    <col min="6900" max="7147" width="9.1328125" style="47"/>
    <col min="7148" max="7148" width="4.1328125" style="47" bestFit="1" customWidth="1"/>
    <col min="7149" max="7149" width="16.3984375" style="47" customWidth="1"/>
    <col min="7150" max="7150" width="3.73046875" style="47" customWidth="1"/>
    <col min="7151" max="7155" width="20.1328125" style="47" customWidth="1"/>
    <col min="7156" max="7403" width="9.1328125" style="47"/>
    <col min="7404" max="7404" width="4.1328125" style="47" bestFit="1" customWidth="1"/>
    <col min="7405" max="7405" width="16.3984375" style="47" customWidth="1"/>
    <col min="7406" max="7406" width="3.73046875" style="47" customWidth="1"/>
    <col min="7407" max="7411" width="20.1328125" style="47" customWidth="1"/>
    <col min="7412" max="7659" width="9.1328125" style="47"/>
    <col min="7660" max="7660" width="4.1328125" style="47" bestFit="1" customWidth="1"/>
    <col min="7661" max="7661" width="16.3984375" style="47" customWidth="1"/>
    <col min="7662" max="7662" width="3.73046875" style="47" customWidth="1"/>
    <col min="7663" max="7667" width="20.1328125" style="47" customWidth="1"/>
    <col min="7668" max="7915" width="9.1328125" style="47"/>
    <col min="7916" max="7916" width="4.1328125" style="47" bestFit="1" customWidth="1"/>
    <col min="7917" max="7917" width="16.3984375" style="47" customWidth="1"/>
    <col min="7918" max="7918" width="3.73046875" style="47" customWidth="1"/>
    <col min="7919" max="7923" width="20.1328125" style="47" customWidth="1"/>
    <col min="7924" max="8171" width="9.1328125" style="47"/>
    <col min="8172" max="8172" width="4.1328125" style="47" bestFit="1" customWidth="1"/>
    <col min="8173" max="8173" width="16.3984375" style="47" customWidth="1"/>
    <col min="8174" max="8174" width="3.73046875" style="47" customWidth="1"/>
    <col min="8175" max="8179" width="20.1328125" style="47" customWidth="1"/>
    <col min="8180" max="8427" width="9.1328125" style="47"/>
    <col min="8428" max="8428" width="4.1328125" style="47" bestFit="1" customWidth="1"/>
    <col min="8429" max="8429" width="16.3984375" style="47" customWidth="1"/>
    <col min="8430" max="8430" width="3.73046875" style="47" customWidth="1"/>
    <col min="8431" max="8435" width="20.1328125" style="47" customWidth="1"/>
    <col min="8436" max="8683" width="9.1328125" style="47"/>
    <col min="8684" max="8684" width="4.1328125" style="47" bestFit="1" customWidth="1"/>
    <col min="8685" max="8685" width="16.3984375" style="47" customWidth="1"/>
    <col min="8686" max="8686" width="3.73046875" style="47" customWidth="1"/>
    <col min="8687" max="8691" width="20.1328125" style="47" customWidth="1"/>
    <col min="8692" max="8939" width="9.1328125" style="47"/>
    <col min="8940" max="8940" width="4.1328125" style="47" bestFit="1" customWidth="1"/>
    <col min="8941" max="8941" width="16.3984375" style="47" customWidth="1"/>
    <col min="8942" max="8942" width="3.73046875" style="47" customWidth="1"/>
    <col min="8943" max="8947" width="20.1328125" style="47" customWidth="1"/>
    <col min="8948" max="9195" width="9.1328125" style="47"/>
    <col min="9196" max="9196" width="4.1328125" style="47" bestFit="1" customWidth="1"/>
    <col min="9197" max="9197" width="16.3984375" style="47" customWidth="1"/>
    <col min="9198" max="9198" width="3.73046875" style="47" customWidth="1"/>
    <col min="9199" max="9203" width="20.1328125" style="47" customWidth="1"/>
    <col min="9204" max="9451" width="9.1328125" style="47"/>
    <col min="9452" max="9452" width="4.1328125" style="47" bestFit="1" customWidth="1"/>
    <col min="9453" max="9453" width="16.3984375" style="47" customWidth="1"/>
    <col min="9454" max="9454" width="3.73046875" style="47" customWidth="1"/>
    <col min="9455" max="9459" width="20.1328125" style="47" customWidth="1"/>
    <col min="9460" max="9707" width="9.1328125" style="47"/>
    <col min="9708" max="9708" width="4.1328125" style="47" bestFit="1" customWidth="1"/>
    <col min="9709" max="9709" width="16.3984375" style="47" customWidth="1"/>
    <col min="9710" max="9710" width="3.73046875" style="47" customWidth="1"/>
    <col min="9711" max="9715" width="20.1328125" style="47" customWidth="1"/>
    <col min="9716" max="9963" width="9.1328125" style="47"/>
    <col min="9964" max="9964" width="4.1328125" style="47" bestFit="1" customWidth="1"/>
    <col min="9965" max="9965" width="16.3984375" style="47" customWidth="1"/>
    <col min="9966" max="9966" width="3.73046875" style="47" customWidth="1"/>
    <col min="9967" max="9971" width="20.1328125" style="47" customWidth="1"/>
    <col min="9972" max="10219" width="9.1328125" style="47"/>
    <col min="10220" max="10220" width="4.1328125" style="47" bestFit="1" customWidth="1"/>
    <col min="10221" max="10221" width="16.3984375" style="47" customWidth="1"/>
    <col min="10222" max="10222" width="3.73046875" style="47" customWidth="1"/>
    <col min="10223" max="10227" width="20.1328125" style="47" customWidth="1"/>
    <col min="10228" max="10475" width="9.1328125" style="47"/>
    <col min="10476" max="10476" width="4.1328125" style="47" bestFit="1" customWidth="1"/>
    <col min="10477" max="10477" width="16.3984375" style="47" customWidth="1"/>
    <col min="10478" max="10478" width="3.73046875" style="47" customWidth="1"/>
    <col min="10479" max="10483" width="20.1328125" style="47" customWidth="1"/>
    <col min="10484" max="10731" width="9.1328125" style="47"/>
    <col min="10732" max="10732" width="4.1328125" style="47" bestFit="1" customWidth="1"/>
    <col min="10733" max="10733" width="16.3984375" style="47" customWidth="1"/>
    <col min="10734" max="10734" width="3.73046875" style="47" customWidth="1"/>
    <col min="10735" max="10739" width="20.1328125" style="47" customWidth="1"/>
    <col min="10740" max="10987" width="9.1328125" style="47"/>
    <col min="10988" max="10988" width="4.1328125" style="47" bestFit="1" customWidth="1"/>
    <col min="10989" max="10989" width="16.3984375" style="47" customWidth="1"/>
    <col min="10990" max="10990" width="3.73046875" style="47" customWidth="1"/>
    <col min="10991" max="10995" width="20.1328125" style="47" customWidth="1"/>
    <col min="10996" max="11243" width="9.1328125" style="47"/>
    <col min="11244" max="11244" width="4.1328125" style="47" bestFit="1" customWidth="1"/>
    <col min="11245" max="11245" width="16.3984375" style="47" customWidth="1"/>
    <col min="11246" max="11246" width="3.73046875" style="47" customWidth="1"/>
    <col min="11247" max="11251" width="20.1328125" style="47" customWidth="1"/>
    <col min="11252" max="11499" width="9.1328125" style="47"/>
    <col min="11500" max="11500" width="4.1328125" style="47" bestFit="1" customWidth="1"/>
    <col min="11501" max="11501" width="16.3984375" style="47" customWidth="1"/>
    <col min="11502" max="11502" width="3.73046875" style="47" customWidth="1"/>
    <col min="11503" max="11507" width="20.1328125" style="47" customWidth="1"/>
    <col min="11508" max="11755" width="9.1328125" style="47"/>
    <col min="11756" max="11756" width="4.1328125" style="47" bestFit="1" customWidth="1"/>
    <col min="11757" max="11757" width="16.3984375" style="47" customWidth="1"/>
    <col min="11758" max="11758" width="3.73046875" style="47" customWidth="1"/>
    <col min="11759" max="11763" width="20.1328125" style="47" customWidth="1"/>
    <col min="11764" max="12011" width="9.1328125" style="47"/>
    <col min="12012" max="12012" width="4.1328125" style="47" bestFit="1" customWidth="1"/>
    <col min="12013" max="12013" width="16.3984375" style="47" customWidth="1"/>
    <col min="12014" max="12014" width="3.73046875" style="47" customWidth="1"/>
    <col min="12015" max="12019" width="20.1328125" style="47" customWidth="1"/>
    <col min="12020" max="12267" width="9.1328125" style="47"/>
    <col min="12268" max="12268" width="4.1328125" style="47" bestFit="1" customWidth="1"/>
    <col min="12269" max="12269" width="16.3984375" style="47" customWidth="1"/>
    <col min="12270" max="12270" width="3.73046875" style="47" customWidth="1"/>
    <col min="12271" max="12275" width="20.1328125" style="47" customWidth="1"/>
    <col min="12276" max="12523" width="9.1328125" style="47"/>
    <col min="12524" max="12524" width="4.1328125" style="47" bestFit="1" customWidth="1"/>
    <col min="12525" max="12525" width="16.3984375" style="47" customWidth="1"/>
    <col min="12526" max="12526" width="3.73046875" style="47" customWidth="1"/>
    <col min="12527" max="12531" width="20.1328125" style="47" customWidth="1"/>
    <col min="12532" max="12779" width="9.1328125" style="47"/>
    <col min="12780" max="12780" width="4.1328125" style="47" bestFit="1" customWidth="1"/>
    <col min="12781" max="12781" width="16.3984375" style="47" customWidth="1"/>
    <col min="12782" max="12782" width="3.73046875" style="47" customWidth="1"/>
    <col min="12783" max="12787" width="20.1328125" style="47" customWidth="1"/>
    <col min="12788" max="13035" width="9.1328125" style="47"/>
    <col min="13036" max="13036" width="4.1328125" style="47" bestFit="1" customWidth="1"/>
    <col min="13037" max="13037" width="16.3984375" style="47" customWidth="1"/>
    <col min="13038" max="13038" width="3.73046875" style="47" customWidth="1"/>
    <col min="13039" max="13043" width="20.1328125" style="47" customWidth="1"/>
    <col min="13044" max="13291" width="9.1328125" style="47"/>
    <col min="13292" max="13292" width="4.1328125" style="47" bestFit="1" customWidth="1"/>
    <col min="13293" max="13293" width="16.3984375" style="47" customWidth="1"/>
    <col min="13294" max="13294" width="3.73046875" style="47" customWidth="1"/>
    <col min="13295" max="13299" width="20.1328125" style="47" customWidth="1"/>
    <col min="13300" max="13547" width="9.1328125" style="47"/>
    <col min="13548" max="13548" width="4.1328125" style="47" bestFit="1" customWidth="1"/>
    <col min="13549" max="13549" width="16.3984375" style="47" customWidth="1"/>
    <col min="13550" max="13550" width="3.73046875" style="47" customWidth="1"/>
    <col min="13551" max="13555" width="20.1328125" style="47" customWidth="1"/>
    <col min="13556" max="13803" width="9.1328125" style="47"/>
    <col min="13804" max="13804" width="4.1328125" style="47" bestFit="1" customWidth="1"/>
    <col min="13805" max="13805" width="16.3984375" style="47" customWidth="1"/>
    <col min="13806" max="13806" width="3.73046875" style="47" customWidth="1"/>
    <col min="13807" max="13811" width="20.1328125" style="47" customWidth="1"/>
    <col min="13812" max="14059" width="9.1328125" style="47"/>
    <col min="14060" max="14060" width="4.1328125" style="47" bestFit="1" customWidth="1"/>
    <col min="14061" max="14061" width="16.3984375" style="47" customWidth="1"/>
    <col min="14062" max="14062" width="3.73046875" style="47" customWidth="1"/>
    <col min="14063" max="14067" width="20.1328125" style="47" customWidth="1"/>
    <col min="14068" max="14315" width="9.1328125" style="47"/>
    <col min="14316" max="14316" width="4.1328125" style="47" bestFit="1" customWidth="1"/>
    <col min="14317" max="14317" width="16.3984375" style="47" customWidth="1"/>
    <col min="14318" max="14318" width="3.73046875" style="47" customWidth="1"/>
    <col min="14319" max="14323" width="20.1328125" style="47" customWidth="1"/>
    <col min="14324" max="14571" width="9.1328125" style="47"/>
    <col min="14572" max="14572" width="4.1328125" style="47" bestFit="1" customWidth="1"/>
    <col min="14573" max="14573" width="16.3984375" style="47" customWidth="1"/>
    <col min="14574" max="14574" width="3.73046875" style="47" customWidth="1"/>
    <col min="14575" max="14579" width="20.1328125" style="47" customWidth="1"/>
    <col min="14580" max="14827" width="9.1328125" style="47"/>
    <col min="14828" max="14828" width="4.1328125" style="47" bestFit="1" customWidth="1"/>
    <col min="14829" max="14829" width="16.3984375" style="47" customWidth="1"/>
    <col min="14830" max="14830" width="3.73046875" style="47" customWidth="1"/>
    <col min="14831" max="14835" width="20.1328125" style="47" customWidth="1"/>
    <col min="14836" max="15083" width="9.1328125" style="47"/>
    <col min="15084" max="15084" width="4.1328125" style="47" bestFit="1" customWidth="1"/>
    <col min="15085" max="15085" width="16.3984375" style="47" customWidth="1"/>
    <col min="15086" max="15086" width="3.73046875" style="47" customWidth="1"/>
    <col min="15087" max="15091" width="20.1328125" style="47" customWidth="1"/>
    <col min="15092" max="15339" width="9.1328125" style="47"/>
    <col min="15340" max="15340" width="4.1328125" style="47" bestFit="1" customWidth="1"/>
    <col min="15341" max="15341" width="16.3984375" style="47" customWidth="1"/>
    <col min="15342" max="15342" width="3.73046875" style="47" customWidth="1"/>
    <col min="15343" max="15347" width="20.1328125" style="47" customWidth="1"/>
    <col min="15348" max="15595" width="9.1328125" style="47"/>
    <col min="15596" max="15596" width="4.1328125" style="47" bestFit="1" customWidth="1"/>
    <col min="15597" max="15597" width="16.3984375" style="47" customWidth="1"/>
    <col min="15598" max="15598" width="3.73046875" style="47" customWidth="1"/>
    <col min="15599" max="15603" width="20.1328125" style="47" customWidth="1"/>
    <col min="15604" max="15851" width="9.1328125" style="47"/>
    <col min="15852" max="15852" width="4.1328125" style="47" bestFit="1" customWidth="1"/>
    <col min="15853" max="15853" width="16.3984375" style="47" customWidth="1"/>
    <col min="15854" max="15854" width="3.73046875" style="47" customWidth="1"/>
    <col min="15855" max="15859" width="20.1328125" style="47" customWidth="1"/>
    <col min="15860" max="16107" width="9.1328125" style="47"/>
    <col min="16108" max="16108" width="4.1328125" style="47" bestFit="1" customWidth="1"/>
    <col min="16109" max="16109" width="16.3984375" style="47" customWidth="1"/>
    <col min="16110" max="16110" width="3.73046875" style="47" customWidth="1"/>
    <col min="16111" max="16115" width="20.1328125" style="47" customWidth="1"/>
    <col min="16116" max="16384" width="9.1328125" style="47"/>
  </cols>
  <sheetData>
    <row r="1" spans="1:18" s="39" customFormat="1" ht="25.5">
      <c r="A1" s="35" t="s">
        <v>277</v>
      </c>
      <c r="B1" s="36"/>
      <c r="C1" s="37"/>
      <c r="D1" s="38"/>
      <c r="G1" s="38"/>
      <c r="H1" s="38"/>
      <c r="I1" s="40"/>
      <c r="J1" s="41"/>
      <c r="K1" s="699"/>
      <c r="L1" s="699"/>
      <c r="M1" s="42"/>
      <c r="N1" s="43"/>
      <c r="O1" s="43"/>
      <c r="P1" s="41"/>
      <c r="Q1" s="44"/>
      <c r="R1" s="45"/>
    </row>
    <row r="2" spans="1:18" ht="18" customHeight="1">
      <c r="A2" s="680"/>
      <c r="B2" s="681"/>
      <c r="C2" s="681"/>
      <c r="D2" s="681"/>
      <c r="E2" s="681"/>
      <c r="F2" s="681"/>
      <c r="G2" s="681"/>
      <c r="H2" s="681"/>
      <c r="I2" s="681"/>
      <c r="J2" s="46"/>
      <c r="K2" s="46"/>
    </row>
    <row r="3" spans="1:18" ht="36" customHeight="1" thickBot="1">
      <c r="A3" s="48" t="s">
        <v>99</v>
      </c>
      <c r="B3" s="49"/>
      <c r="C3" s="682" t="s">
        <v>278</v>
      </c>
      <c r="D3" s="682"/>
      <c r="E3" s="682"/>
      <c r="F3" s="682"/>
      <c r="G3" s="682"/>
      <c r="H3" s="50"/>
      <c r="J3" s="683" t="s">
        <v>279</v>
      </c>
      <c r="K3" s="684"/>
      <c r="L3" s="684"/>
      <c r="M3" s="685"/>
    </row>
    <row r="4" spans="1:18" ht="4.5" customHeight="1" thickTop="1" thickBot="1">
      <c r="A4" s="51"/>
      <c r="B4" s="52"/>
      <c r="C4" s="52"/>
      <c r="D4" s="52"/>
      <c r="E4" s="53"/>
      <c r="F4" s="54"/>
      <c r="G4" s="55"/>
      <c r="H4" s="56"/>
      <c r="J4" s="686"/>
      <c r="K4" s="687"/>
      <c r="L4" s="687"/>
      <c r="M4" s="688"/>
    </row>
    <row r="5" spans="1:18" ht="90" customHeight="1" thickTop="1" thickBot="1">
      <c r="A5" s="516" t="s">
        <v>280</v>
      </c>
      <c r="B5" s="517">
        <v>5</v>
      </c>
      <c r="C5" s="518">
        <v>5</v>
      </c>
      <c r="D5" s="519">
        <v>10</v>
      </c>
      <c r="E5" s="520">
        <v>15</v>
      </c>
      <c r="F5" s="521">
        <v>20</v>
      </c>
      <c r="G5" s="522">
        <v>25</v>
      </c>
      <c r="H5" s="523"/>
      <c r="J5" s="57" t="s">
        <v>101</v>
      </c>
      <c r="K5" s="58" t="s">
        <v>106</v>
      </c>
      <c r="L5" s="689" t="s">
        <v>281</v>
      </c>
      <c r="M5" s="690"/>
    </row>
    <row r="6" spans="1:18" ht="48" thickTop="1" thickBot="1">
      <c r="A6" s="524" t="s">
        <v>282</v>
      </c>
      <c r="B6" s="525">
        <v>4</v>
      </c>
      <c r="C6" s="526">
        <v>4</v>
      </c>
      <c r="D6" s="518">
        <v>8</v>
      </c>
      <c r="E6" s="519">
        <v>12</v>
      </c>
      <c r="F6" s="527">
        <v>16</v>
      </c>
      <c r="G6" s="521">
        <v>20</v>
      </c>
      <c r="H6" s="528"/>
      <c r="J6" s="524" t="s">
        <v>254</v>
      </c>
      <c r="K6" s="529" t="s">
        <v>283</v>
      </c>
      <c r="L6" s="691" t="s">
        <v>284</v>
      </c>
      <c r="M6" s="692"/>
    </row>
    <row r="7" spans="1:18" ht="79.5" thickTop="1" thickBot="1">
      <c r="A7" s="59" t="s">
        <v>285</v>
      </c>
      <c r="B7" s="530">
        <v>3</v>
      </c>
      <c r="C7" s="531">
        <v>3</v>
      </c>
      <c r="D7" s="532">
        <v>6</v>
      </c>
      <c r="E7" s="518">
        <v>9</v>
      </c>
      <c r="F7" s="519">
        <v>12</v>
      </c>
      <c r="G7" s="533">
        <v>15</v>
      </c>
      <c r="H7" s="534"/>
      <c r="J7" s="535" t="s">
        <v>253</v>
      </c>
      <c r="K7" s="536" t="s">
        <v>286</v>
      </c>
      <c r="L7" s="693" t="s">
        <v>287</v>
      </c>
      <c r="M7" s="694"/>
    </row>
    <row r="8" spans="1:18" ht="79.5" thickTop="1" thickBot="1">
      <c r="A8" s="537" t="s">
        <v>288</v>
      </c>
      <c r="B8" s="538">
        <v>2</v>
      </c>
      <c r="C8" s="539">
        <v>2</v>
      </c>
      <c r="D8" s="540">
        <v>4</v>
      </c>
      <c r="E8" s="526">
        <v>6</v>
      </c>
      <c r="F8" s="518">
        <v>8</v>
      </c>
      <c r="G8" s="519">
        <v>10</v>
      </c>
      <c r="H8" s="541"/>
      <c r="J8" s="542" t="s">
        <v>252</v>
      </c>
      <c r="K8" s="543" t="s">
        <v>289</v>
      </c>
      <c r="L8" s="695" t="s">
        <v>290</v>
      </c>
      <c r="M8" s="696"/>
    </row>
    <row r="9" spans="1:18" ht="84" customHeight="1" thickTop="1">
      <c r="A9" s="537" t="s">
        <v>291</v>
      </c>
      <c r="B9" s="538">
        <v>1</v>
      </c>
      <c r="C9" s="544">
        <v>1</v>
      </c>
      <c r="D9" s="545">
        <v>2</v>
      </c>
      <c r="E9" s="531">
        <v>3</v>
      </c>
      <c r="F9" s="532">
        <v>4</v>
      </c>
      <c r="G9" s="518">
        <v>5</v>
      </c>
      <c r="H9" s="541"/>
      <c r="J9" s="546" t="s">
        <v>251</v>
      </c>
      <c r="K9" s="547" t="s">
        <v>292</v>
      </c>
      <c r="L9" s="697" t="s">
        <v>293</v>
      </c>
      <c r="M9" s="698"/>
    </row>
    <row r="10" spans="1:18" ht="24" customHeight="1">
      <c r="A10" s="538" t="s">
        <v>294</v>
      </c>
      <c r="B10" s="538"/>
      <c r="C10" s="538">
        <v>1</v>
      </c>
      <c r="D10" s="548">
        <v>2</v>
      </c>
      <c r="E10" s="549">
        <v>3</v>
      </c>
      <c r="F10" s="550">
        <v>4</v>
      </c>
      <c r="G10" s="551">
        <v>5</v>
      </c>
      <c r="H10" s="541"/>
      <c r="L10" s="552" t="s">
        <v>295</v>
      </c>
    </row>
    <row r="11" spans="1:18" ht="42">
      <c r="A11" s="60" t="s">
        <v>296</v>
      </c>
      <c r="B11" s="553"/>
      <c r="C11" s="537" t="s">
        <v>297</v>
      </c>
      <c r="D11" s="537" t="s">
        <v>298</v>
      </c>
      <c r="E11" s="554" t="s">
        <v>299</v>
      </c>
      <c r="F11" s="555" t="s">
        <v>300</v>
      </c>
      <c r="G11" s="556" t="s">
        <v>301</v>
      </c>
      <c r="H11" s="557"/>
    </row>
    <row r="12" spans="1:18" ht="21">
      <c r="A12" s="61"/>
      <c r="B12" s="558" t="s">
        <v>47</v>
      </c>
      <c r="C12" s="559"/>
      <c r="D12" s="559"/>
      <c r="E12" s="559"/>
      <c r="F12" s="559"/>
      <c r="G12" s="559"/>
      <c r="H12" s="559"/>
    </row>
    <row r="13" spans="1:18" ht="31.5">
      <c r="A13" s="62"/>
      <c r="B13" s="559"/>
      <c r="C13" s="537" t="s">
        <v>297</v>
      </c>
      <c r="D13" s="537" t="s">
        <v>298</v>
      </c>
      <c r="E13" s="537" t="s">
        <v>299</v>
      </c>
      <c r="F13" s="537" t="s">
        <v>300</v>
      </c>
      <c r="G13" s="537" t="s">
        <v>301</v>
      </c>
      <c r="H13" s="559"/>
    </row>
    <row r="14" spans="1:18" ht="71.25">
      <c r="A14" s="57" t="s">
        <v>302</v>
      </c>
      <c r="B14" s="559"/>
      <c r="C14" s="63" t="s">
        <v>303</v>
      </c>
      <c r="D14" s="63" t="s">
        <v>304</v>
      </c>
      <c r="E14" s="63" t="s">
        <v>305</v>
      </c>
      <c r="F14" s="63" t="s">
        <v>306</v>
      </c>
      <c r="G14" s="63" t="s">
        <v>307</v>
      </c>
      <c r="H14" s="64"/>
      <c r="I14" s="560"/>
    </row>
    <row r="15" spans="1:18" ht="85.5">
      <c r="A15" s="57" t="s">
        <v>308</v>
      </c>
      <c r="B15" s="559"/>
      <c r="C15" s="63" t="s">
        <v>309</v>
      </c>
      <c r="D15" s="63" t="s">
        <v>310</v>
      </c>
      <c r="E15" s="63" t="s">
        <v>311</v>
      </c>
      <c r="F15" s="63" t="s">
        <v>312</v>
      </c>
      <c r="G15" s="63" t="s">
        <v>313</v>
      </c>
      <c r="H15" s="64"/>
    </row>
    <row r="16" spans="1:18" ht="71.25">
      <c r="A16" s="57" t="s">
        <v>314</v>
      </c>
      <c r="C16" s="63" t="s">
        <v>315</v>
      </c>
      <c r="D16" s="63" t="s">
        <v>316</v>
      </c>
      <c r="E16" s="63" t="s">
        <v>317</v>
      </c>
      <c r="F16" s="63" t="s">
        <v>318</v>
      </c>
      <c r="G16" s="63" t="s">
        <v>319</v>
      </c>
      <c r="H16" s="64"/>
    </row>
    <row r="17" spans="1:10" ht="85.5">
      <c r="A17" s="57" t="s">
        <v>320</v>
      </c>
      <c r="C17" s="63" t="s">
        <v>321</v>
      </c>
      <c r="D17" s="63" t="s">
        <v>322</v>
      </c>
      <c r="E17" s="63" t="s">
        <v>323</v>
      </c>
      <c r="F17" s="63" t="s">
        <v>324</v>
      </c>
      <c r="G17" s="63" t="s">
        <v>325</v>
      </c>
      <c r="H17" s="64"/>
    </row>
    <row r="19" spans="1:10">
      <c r="J19" s="354"/>
    </row>
  </sheetData>
  <mergeCells count="10">
    <mergeCell ref="L6:M6"/>
    <mergeCell ref="L7:M7"/>
    <mergeCell ref="L8:M8"/>
    <mergeCell ref="L9:M9"/>
    <mergeCell ref="K1:L1"/>
    <mergeCell ref="A2:I2"/>
    <mergeCell ref="C3:G3"/>
    <mergeCell ref="J3:M3"/>
    <mergeCell ref="J4:M4"/>
    <mergeCell ref="L5:M5"/>
  </mergeCells>
  <printOptions horizontalCentered="1"/>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B1:R958"/>
  <sheetViews>
    <sheetView showGridLines="0" zoomScale="68" zoomScaleNormal="68" zoomScaleSheetLayoutView="40" zoomScalePageLayoutView="40" workbookViewId="0">
      <selection activeCell="K6" sqref="K6"/>
    </sheetView>
  </sheetViews>
  <sheetFormatPr defaultColWidth="15.86328125" defaultRowHeight="13.15"/>
  <cols>
    <col min="1" max="1" width="32.86328125" style="81" customWidth="1"/>
    <col min="2" max="2" width="13.1328125" style="81" bestFit="1" customWidth="1"/>
    <col min="3" max="3" width="12.3984375" style="78" customWidth="1"/>
    <col min="4" max="4" width="27" style="78" customWidth="1"/>
    <col min="5" max="5" width="21.265625" style="78" customWidth="1"/>
    <col min="6" max="6" width="21.265625" style="79" customWidth="1"/>
    <col min="7" max="7" width="42.3984375" style="80" customWidth="1"/>
    <col min="8" max="9" width="3.265625" style="79" bestFit="1" customWidth="1"/>
    <col min="10" max="10" width="8.3984375" style="79" customWidth="1"/>
    <col min="11" max="11" width="93.3984375" style="80" customWidth="1"/>
    <col min="12" max="13" width="3.265625" style="79" bestFit="1" customWidth="1"/>
    <col min="14" max="14" width="8.3984375" style="79" customWidth="1"/>
    <col min="15" max="15" width="13.86328125" style="78" customWidth="1"/>
    <col min="16" max="16" width="18.86328125" style="78" customWidth="1"/>
    <col min="17" max="17" width="6.73046875" style="81" bestFit="1" customWidth="1"/>
    <col min="18" max="18" width="14.1328125" style="78" bestFit="1" customWidth="1"/>
    <col min="19" max="16384" width="15.86328125" style="81"/>
  </cols>
  <sheetData>
    <row r="1" spans="2:18" ht="51.95" customHeight="1">
      <c r="C1" s="35" t="s">
        <v>326</v>
      </c>
    </row>
    <row r="2" spans="2:18" ht="25.9" thickBot="1">
      <c r="C2" s="35"/>
    </row>
    <row r="3" spans="2:18" s="82" customFormat="1" ht="17.25" thickBot="1">
      <c r="C3" s="700" t="s">
        <v>86</v>
      </c>
      <c r="D3" s="700"/>
      <c r="E3" s="276"/>
      <c r="F3" s="701" t="s">
        <v>66</v>
      </c>
      <c r="G3" s="701"/>
      <c r="H3" s="702" t="s">
        <v>88</v>
      </c>
      <c r="I3" s="702"/>
      <c r="J3" s="702"/>
      <c r="K3" s="277" t="s">
        <v>89</v>
      </c>
      <c r="L3" s="703" t="s">
        <v>90</v>
      </c>
      <c r="M3" s="703"/>
      <c r="N3" s="703"/>
      <c r="O3" s="277" t="s">
        <v>327</v>
      </c>
      <c r="P3" s="277" t="s">
        <v>327</v>
      </c>
      <c r="Q3" s="278" t="s">
        <v>77</v>
      </c>
      <c r="R3" s="276" t="s">
        <v>328</v>
      </c>
    </row>
    <row r="4" spans="2:18" s="78" customFormat="1" ht="69" customHeight="1" thickBot="1">
      <c r="C4" s="279" t="s">
        <v>93</v>
      </c>
      <c r="D4" s="279" t="s">
        <v>94</v>
      </c>
      <c r="E4" s="279" t="s">
        <v>329</v>
      </c>
      <c r="F4" s="279" t="s">
        <v>330</v>
      </c>
      <c r="G4" s="279" t="s">
        <v>96</v>
      </c>
      <c r="H4" s="294" t="s">
        <v>99</v>
      </c>
      <c r="I4" s="294" t="s">
        <v>100</v>
      </c>
      <c r="J4" s="279" t="s">
        <v>101</v>
      </c>
      <c r="K4" s="279" t="s">
        <v>102</v>
      </c>
      <c r="L4" s="294" t="s">
        <v>99</v>
      </c>
      <c r="M4" s="294" t="s">
        <v>100</v>
      </c>
      <c r="N4" s="279" t="s">
        <v>101</v>
      </c>
      <c r="O4" s="280" t="s">
        <v>331</v>
      </c>
      <c r="P4" s="281" t="s">
        <v>332</v>
      </c>
      <c r="Q4" s="561"/>
      <c r="R4" s="279" t="s">
        <v>333</v>
      </c>
    </row>
    <row r="5" spans="2:18" ht="126.6" customHeight="1" thickBot="1">
      <c r="C5" s="282" t="s">
        <v>108</v>
      </c>
      <c r="D5" s="282">
        <v>1</v>
      </c>
      <c r="E5" s="283" t="s">
        <v>334</v>
      </c>
      <c r="F5" s="283" t="s">
        <v>335</v>
      </c>
      <c r="G5" s="284" t="s">
        <v>336</v>
      </c>
      <c r="H5" s="282">
        <v>5</v>
      </c>
      <c r="I5" s="282">
        <v>5</v>
      </c>
      <c r="J5" s="285">
        <f>I5*H5</f>
        <v>25</v>
      </c>
      <c r="K5" s="286" t="s">
        <v>337</v>
      </c>
      <c r="L5" s="282">
        <v>5</v>
      </c>
      <c r="M5" s="282">
        <v>4</v>
      </c>
      <c r="N5" s="285">
        <f t="shared" ref="N5:N6" si="0">M5*L5</f>
        <v>20</v>
      </c>
      <c r="O5" s="283" t="s">
        <v>338</v>
      </c>
      <c r="P5" s="287" t="s">
        <v>339</v>
      </c>
      <c r="Q5" s="275" t="s">
        <v>79</v>
      </c>
      <c r="R5" s="280" t="s">
        <v>340</v>
      </c>
    </row>
    <row r="6" spans="2:18" ht="92.45" customHeight="1" thickBot="1">
      <c r="C6" s="282" t="s">
        <v>123</v>
      </c>
      <c r="D6" s="282">
        <v>2</v>
      </c>
      <c r="E6" s="283" t="s">
        <v>334</v>
      </c>
      <c r="F6" s="283" t="s">
        <v>335</v>
      </c>
      <c r="G6" s="284" t="s">
        <v>341</v>
      </c>
      <c r="H6" s="282">
        <v>5</v>
      </c>
      <c r="I6" s="282">
        <v>4</v>
      </c>
      <c r="J6" s="285">
        <f t="shared" ref="J6:J7" si="1">I6*H6</f>
        <v>20</v>
      </c>
      <c r="K6" s="286" t="s">
        <v>342</v>
      </c>
      <c r="L6" s="282">
        <v>4</v>
      </c>
      <c r="M6" s="282">
        <v>4</v>
      </c>
      <c r="N6" s="288">
        <f t="shared" si="0"/>
        <v>16</v>
      </c>
      <c r="O6" s="283" t="s">
        <v>343</v>
      </c>
      <c r="P6" s="289" t="s">
        <v>344</v>
      </c>
      <c r="Q6" s="275" t="s">
        <v>79</v>
      </c>
      <c r="R6" s="280" t="s">
        <v>345</v>
      </c>
    </row>
    <row r="7" spans="2:18" ht="68.099999999999994" customHeight="1" thickBot="1">
      <c r="C7" s="282" t="s">
        <v>129</v>
      </c>
      <c r="D7" s="282">
        <v>3</v>
      </c>
      <c r="E7" s="283" t="s">
        <v>346</v>
      </c>
      <c r="F7" s="290" t="s">
        <v>347</v>
      </c>
      <c r="G7" s="283" t="s">
        <v>348</v>
      </c>
      <c r="H7" s="282">
        <v>4</v>
      </c>
      <c r="I7" s="282">
        <v>4</v>
      </c>
      <c r="J7" s="288">
        <f t="shared" si="1"/>
        <v>16</v>
      </c>
      <c r="K7" s="283" t="s">
        <v>349</v>
      </c>
      <c r="L7" s="282">
        <v>3</v>
      </c>
      <c r="M7" s="282">
        <v>4</v>
      </c>
      <c r="N7" s="288">
        <f t="shared" ref="N7:N14" si="2">M7*L7</f>
        <v>12</v>
      </c>
      <c r="O7" s="284" t="s">
        <v>343</v>
      </c>
      <c r="P7" s="289" t="s">
        <v>350</v>
      </c>
      <c r="Q7" s="275" t="s">
        <v>79</v>
      </c>
      <c r="R7" s="280" t="s">
        <v>351</v>
      </c>
    </row>
    <row r="8" spans="2:18" ht="87.95" customHeight="1" thickBot="1">
      <c r="C8" s="282" t="s">
        <v>117</v>
      </c>
      <c r="D8" s="282">
        <v>4</v>
      </c>
      <c r="E8" s="283" t="s">
        <v>346</v>
      </c>
      <c r="F8" s="290" t="s">
        <v>347</v>
      </c>
      <c r="G8" s="284" t="s">
        <v>352</v>
      </c>
      <c r="H8" s="282">
        <v>4</v>
      </c>
      <c r="I8" s="282">
        <v>4</v>
      </c>
      <c r="J8" s="288">
        <f t="shared" ref="J8:J10" si="3">I8*H8</f>
        <v>16</v>
      </c>
      <c r="K8" s="286" t="s">
        <v>353</v>
      </c>
      <c r="L8" s="282">
        <v>3</v>
      </c>
      <c r="M8" s="282">
        <v>4</v>
      </c>
      <c r="N8" s="288">
        <f t="shared" si="2"/>
        <v>12</v>
      </c>
      <c r="O8" s="283" t="s">
        <v>343</v>
      </c>
      <c r="P8" s="289" t="s">
        <v>354</v>
      </c>
      <c r="Q8" s="275" t="s">
        <v>79</v>
      </c>
      <c r="R8" s="280" t="s">
        <v>355</v>
      </c>
    </row>
    <row r="9" spans="2:18" ht="51" customHeight="1" thickBot="1">
      <c r="C9" s="282" t="s">
        <v>215</v>
      </c>
      <c r="D9" s="282">
        <v>5</v>
      </c>
      <c r="E9" s="283" t="s">
        <v>334</v>
      </c>
      <c r="F9" s="291" t="s">
        <v>356</v>
      </c>
      <c r="G9" s="284" t="s">
        <v>357</v>
      </c>
      <c r="H9" s="282">
        <v>4</v>
      </c>
      <c r="I9" s="282">
        <v>4</v>
      </c>
      <c r="J9" s="288">
        <f t="shared" si="3"/>
        <v>16</v>
      </c>
      <c r="K9" s="286" t="s">
        <v>358</v>
      </c>
      <c r="L9" s="282">
        <v>3</v>
      </c>
      <c r="M9" s="282">
        <v>4</v>
      </c>
      <c r="N9" s="288">
        <f t="shared" si="2"/>
        <v>12</v>
      </c>
      <c r="O9" s="283" t="s">
        <v>359</v>
      </c>
      <c r="P9" s="287" t="s">
        <v>360</v>
      </c>
      <c r="Q9" s="275" t="s">
        <v>79</v>
      </c>
      <c r="R9" s="280" t="s">
        <v>361</v>
      </c>
    </row>
    <row r="10" spans="2:18" ht="118.5" thickBot="1">
      <c r="C10" s="282" t="s">
        <v>173</v>
      </c>
      <c r="D10" s="282">
        <v>6</v>
      </c>
      <c r="E10" s="283" t="s">
        <v>334</v>
      </c>
      <c r="F10" s="283" t="s">
        <v>335</v>
      </c>
      <c r="G10" s="284" t="s">
        <v>362</v>
      </c>
      <c r="H10" s="282">
        <v>4</v>
      </c>
      <c r="I10" s="282">
        <v>4</v>
      </c>
      <c r="J10" s="288">
        <f t="shared" si="3"/>
        <v>16</v>
      </c>
      <c r="K10" s="286" t="s">
        <v>363</v>
      </c>
      <c r="L10" s="282">
        <v>3</v>
      </c>
      <c r="M10" s="282">
        <v>4</v>
      </c>
      <c r="N10" s="288">
        <f t="shared" si="2"/>
        <v>12</v>
      </c>
      <c r="O10" s="283" t="s">
        <v>343</v>
      </c>
      <c r="P10" s="289" t="s">
        <v>364</v>
      </c>
      <c r="Q10" s="275" t="s">
        <v>79</v>
      </c>
      <c r="R10" s="280" t="s">
        <v>365</v>
      </c>
    </row>
    <row r="11" spans="2:18" ht="51" thickBot="1">
      <c r="C11" s="282" t="s">
        <v>180</v>
      </c>
      <c r="D11" s="282">
        <v>7</v>
      </c>
      <c r="E11" s="283" t="s">
        <v>366</v>
      </c>
      <c r="F11" s="283" t="s">
        <v>269</v>
      </c>
      <c r="G11" s="284" t="s">
        <v>367</v>
      </c>
      <c r="H11" s="282">
        <v>5</v>
      </c>
      <c r="I11" s="282">
        <v>4</v>
      </c>
      <c r="J11" s="385">
        <f>I11*H11</f>
        <v>20</v>
      </c>
      <c r="K11" s="292" t="s">
        <v>368</v>
      </c>
      <c r="L11" s="282">
        <v>5</v>
      </c>
      <c r="M11" s="282">
        <v>3</v>
      </c>
      <c r="N11" s="288">
        <f>M11*L11</f>
        <v>15</v>
      </c>
      <c r="O11" s="284" t="s">
        <v>369</v>
      </c>
      <c r="P11" s="287" t="s">
        <v>370</v>
      </c>
      <c r="Q11" s="275" t="s">
        <v>79</v>
      </c>
      <c r="R11" s="280" t="s">
        <v>365</v>
      </c>
    </row>
    <row r="12" spans="2:18" ht="84.95" customHeight="1" thickBot="1">
      <c r="B12" s="297" t="s">
        <v>47</v>
      </c>
      <c r="C12" s="282" t="s">
        <v>229</v>
      </c>
      <c r="D12" s="282">
        <v>8</v>
      </c>
      <c r="E12" s="283" t="s">
        <v>346</v>
      </c>
      <c r="F12" s="290" t="s">
        <v>347</v>
      </c>
      <c r="G12" s="284" t="s">
        <v>371</v>
      </c>
      <c r="H12" s="282">
        <v>3</v>
      </c>
      <c r="I12" s="282">
        <v>4</v>
      </c>
      <c r="J12" s="288">
        <f>I12*H12</f>
        <v>12</v>
      </c>
      <c r="K12" s="286" t="s">
        <v>372</v>
      </c>
      <c r="L12" s="282">
        <v>1</v>
      </c>
      <c r="M12" s="282">
        <v>4</v>
      </c>
      <c r="N12" s="288">
        <f>M12*L12</f>
        <v>4</v>
      </c>
      <c r="O12" s="283" t="s">
        <v>343</v>
      </c>
      <c r="P12" s="287" t="s">
        <v>373</v>
      </c>
      <c r="Q12" s="275" t="s">
        <v>79</v>
      </c>
      <c r="R12" s="280" t="s">
        <v>361</v>
      </c>
    </row>
    <row r="13" spans="2:18" s="78" customFormat="1" ht="53.1" customHeight="1" thickBot="1">
      <c r="C13" s="282" t="s">
        <v>72</v>
      </c>
      <c r="D13" s="282">
        <v>9</v>
      </c>
      <c r="E13" s="283" t="s">
        <v>366</v>
      </c>
      <c r="F13" s="283" t="s">
        <v>269</v>
      </c>
      <c r="G13" s="284" t="s">
        <v>374</v>
      </c>
      <c r="H13" s="282">
        <v>5</v>
      </c>
      <c r="I13" s="282">
        <v>4</v>
      </c>
      <c r="J13" s="385">
        <f>I13*H13</f>
        <v>20</v>
      </c>
      <c r="K13" s="283" t="s">
        <v>375</v>
      </c>
      <c r="L13" s="282">
        <v>3</v>
      </c>
      <c r="M13" s="282">
        <v>4</v>
      </c>
      <c r="N13" s="293">
        <f t="shared" si="2"/>
        <v>12</v>
      </c>
      <c r="O13" s="284" t="s">
        <v>369</v>
      </c>
      <c r="P13" s="289" t="s">
        <v>376</v>
      </c>
      <c r="Q13" s="275" t="s">
        <v>79</v>
      </c>
      <c r="R13" s="280"/>
    </row>
    <row r="14" spans="2:18" s="78" customFormat="1" ht="101.65" thickBot="1">
      <c r="C14" s="282" t="s">
        <v>243</v>
      </c>
      <c r="D14" s="282">
        <v>10</v>
      </c>
      <c r="E14" s="283" t="s">
        <v>377</v>
      </c>
      <c r="F14" s="283" t="s">
        <v>264</v>
      </c>
      <c r="G14" s="283" t="s">
        <v>378</v>
      </c>
      <c r="H14" s="282">
        <v>2</v>
      </c>
      <c r="I14" s="282">
        <v>3</v>
      </c>
      <c r="J14" s="386">
        <v>6</v>
      </c>
      <c r="K14" s="283" t="s">
        <v>379</v>
      </c>
      <c r="L14" s="282">
        <v>1</v>
      </c>
      <c r="M14" s="282">
        <v>3</v>
      </c>
      <c r="N14" s="293">
        <f t="shared" si="2"/>
        <v>3</v>
      </c>
      <c r="O14" s="284" t="s">
        <v>380</v>
      </c>
      <c r="P14" s="289" t="s">
        <v>381</v>
      </c>
      <c r="Q14" s="275" t="s">
        <v>79</v>
      </c>
      <c r="R14" s="280" t="s">
        <v>382</v>
      </c>
    </row>
    <row r="15" spans="2:18">
      <c r="O15" s="83"/>
      <c r="P15" s="83"/>
    </row>
    <row r="20" spans="7:7">
      <c r="G20" s="84"/>
    </row>
    <row r="952" spans="6:16">
      <c r="F952" s="81"/>
      <c r="G952" s="81"/>
      <c r="H952" s="81"/>
      <c r="I952" s="81"/>
      <c r="J952" s="81"/>
      <c r="K952" s="81"/>
      <c r="L952" s="81"/>
      <c r="M952" s="81"/>
      <c r="N952" s="81"/>
      <c r="O952" s="81"/>
      <c r="P952" s="81"/>
    </row>
    <row r="958" spans="6:16">
      <c r="F958" s="81"/>
      <c r="G958" s="81"/>
      <c r="H958" s="81"/>
      <c r="I958" s="81"/>
      <c r="J958" s="81"/>
      <c r="K958" s="81"/>
      <c r="L958" s="81"/>
      <c r="M958" s="81"/>
      <c r="N958" s="81"/>
      <c r="O958" s="81"/>
      <c r="P958" s="81"/>
    </row>
  </sheetData>
  <sheetProtection formatCells="0" formatColumns="0" formatRows="0" insertColumns="0" insertRows="0"/>
  <autoFilter ref="B3:R14" xr:uid="{55DC4D68-B535-4E34-B0C9-DB8C3400C696}">
    <filterColumn colId="1" showButton="0"/>
    <filterColumn colId="4" showButton="0"/>
    <filterColumn colId="6" showButton="0"/>
    <filterColumn colId="7" showButton="0"/>
    <filterColumn colId="10" showButton="0"/>
    <filterColumn colId="11" showButton="0"/>
  </autoFilter>
  <mergeCells count="4">
    <mergeCell ref="C3:D3"/>
    <mergeCell ref="F3:G3"/>
    <mergeCell ref="H3:J3"/>
    <mergeCell ref="L3:N3"/>
  </mergeCells>
  <conditionalFormatting sqref="Q5:Q14">
    <cfRule type="cellIs" dxfId="109" priority="1" operator="equal">
      <formula>0</formula>
    </cfRule>
  </conditionalFormatting>
  <printOptions horizontalCentered="1"/>
  <pageMargins left="0.70866141732283472" right="0.70866141732283472" top="0.74803149606299213" bottom="0.74803149606299213" header="0.31496062992125984" footer="0.31496062992125984"/>
  <pageSetup paperSize="8" scale="54" fitToHeight="0" orientation="landscape" r:id="rId1"/>
  <extLst>
    <ext xmlns:x14="http://schemas.microsoft.com/office/spreadsheetml/2009/9/main" uri="{78C0D931-6437-407d-A8EE-F0AAD7539E65}">
      <x14:conditionalFormattings>
        <x14:conditionalFormatting xmlns:xm="http://schemas.microsoft.com/office/excel/2006/main">
          <x14:cfRule type="iconSet" priority="2" id="{F4C9BF26-8C6F-4858-A314-7154584FC5AB}">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Q5:Q13</xm:sqref>
        </x14:conditionalFormatting>
        <x14:conditionalFormatting xmlns:xm="http://schemas.microsoft.com/office/excel/2006/main">
          <x14:cfRule type="iconSet" priority="4" id="{BAA51E35-639A-4AE3-A924-46F8625D6496}">
            <x14:iconSet iconSet="3Triangles" showValue="0" custom="1">
              <x14:cfvo type="percent">
                <xm:f>0</xm:f>
              </x14:cfvo>
              <x14:cfvo type="num" gte="0">
                <xm:f>-1</xm:f>
              </x14:cfvo>
              <x14:cfvo type="num">
                <xm:f>1</xm:f>
              </x14:cfvo>
              <x14:cfIcon iconSet="3ArrowsGray" iconId="0"/>
              <x14:cfIcon iconSet="NoIcons" iconId="0"/>
              <x14:cfIcon iconSet="3ArrowsGray" iconId="2"/>
            </x14:iconSet>
          </x14:cfRule>
          <xm:sqref>Q14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R19"/>
  <sheetViews>
    <sheetView showGridLines="0" zoomScale="120" zoomScaleNormal="120" zoomScaleSheetLayoutView="40" workbookViewId="0">
      <selection activeCell="B11" sqref="B11"/>
    </sheetView>
  </sheetViews>
  <sheetFormatPr defaultColWidth="8.86328125" defaultRowHeight="14.25"/>
  <cols>
    <col min="1" max="1" width="32.86328125" style="47" customWidth="1"/>
    <col min="2" max="2" width="5" style="47" bestFit="1" customWidth="1"/>
    <col min="3" max="3" width="18.3984375" style="47" customWidth="1"/>
    <col min="4" max="4" width="27" style="47" customWidth="1"/>
    <col min="5" max="7" width="18.3984375" style="47" customWidth="1"/>
    <col min="8" max="8" width="0.73046875" style="47" customWidth="1"/>
    <col min="9" max="9" width="3.3984375" style="47" customWidth="1"/>
    <col min="10" max="11" width="16.3984375" style="47" customWidth="1"/>
    <col min="12" max="12" width="48.86328125" style="47" customWidth="1"/>
    <col min="13" max="13" width="31.1328125" style="47" customWidth="1"/>
    <col min="14" max="14" width="34.3984375" style="47" customWidth="1"/>
    <col min="15" max="15" width="13.3984375" style="47" bestFit="1" customWidth="1"/>
    <col min="16" max="235" width="9.1328125" style="47"/>
    <col min="236" max="236" width="4.1328125" style="47" bestFit="1" customWidth="1"/>
    <col min="237" max="237" width="16.3984375" style="47" customWidth="1"/>
    <col min="238" max="238" width="3.73046875" style="47" customWidth="1"/>
    <col min="239" max="243" width="20.1328125" style="47" customWidth="1"/>
    <col min="244" max="491" width="9.1328125" style="47"/>
    <col min="492" max="492" width="4.1328125" style="47" bestFit="1" customWidth="1"/>
    <col min="493" max="493" width="16.3984375" style="47" customWidth="1"/>
    <col min="494" max="494" width="3.73046875" style="47" customWidth="1"/>
    <col min="495" max="499" width="20.1328125" style="47" customWidth="1"/>
    <col min="500" max="747" width="9.1328125" style="47"/>
    <col min="748" max="748" width="4.1328125" style="47" bestFit="1" customWidth="1"/>
    <col min="749" max="749" width="16.3984375" style="47" customWidth="1"/>
    <col min="750" max="750" width="3.73046875" style="47" customWidth="1"/>
    <col min="751" max="755" width="20.1328125" style="47" customWidth="1"/>
    <col min="756" max="1003" width="9.1328125" style="47"/>
    <col min="1004" max="1004" width="4.1328125" style="47" bestFit="1" customWidth="1"/>
    <col min="1005" max="1005" width="16.3984375" style="47" customWidth="1"/>
    <col min="1006" max="1006" width="3.73046875" style="47" customWidth="1"/>
    <col min="1007" max="1011" width="20.1328125" style="47" customWidth="1"/>
    <col min="1012" max="1259" width="9.1328125" style="47"/>
    <col min="1260" max="1260" width="4.1328125" style="47" bestFit="1" customWidth="1"/>
    <col min="1261" max="1261" width="16.3984375" style="47" customWidth="1"/>
    <col min="1262" max="1262" width="3.73046875" style="47" customWidth="1"/>
    <col min="1263" max="1267" width="20.1328125" style="47" customWidth="1"/>
    <col min="1268" max="1515" width="9.1328125" style="47"/>
    <col min="1516" max="1516" width="4.1328125" style="47" bestFit="1" customWidth="1"/>
    <col min="1517" max="1517" width="16.3984375" style="47" customWidth="1"/>
    <col min="1518" max="1518" width="3.73046875" style="47" customWidth="1"/>
    <col min="1519" max="1523" width="20.1328125" style="47" customWidth="1"/>
    <col min="1524" max="1771" width="9.1328125" style="47"/>
    <col min="1772" max="1772" width="4.1328125" style="47" bestFit="1" customWidth="1"/>
    <col min="1773" max="1773" width="16.3984375" style="47" customWidth="1"/>
    <col min="1774" max="1774" width="3.73046875" style="47" customWidth="1"/>
    <col min="1775" max="1779" width="20.1328125" style="47" customWidth="1"/>
    <col min="1780" max="2027" width="9.1328125" style="47"/>
    <col min="2028" max="2028" width="4.1328125" style="47" bestFit="1" customWidth="1"/>
    <col min="2029" max="2029" width="16.3984375" style="47" customWidth="1"/>
    <col min="2030" max="2030" width="3.73046875" style="47" customWidth="1"/>
    <col min="2031" max="2035" width="20.1328125" style="47" customWidth="1"/>
    <col min="2036" max="2283" width="9.1328125" style="47"/>
    <col min="2284" max="2284" width="4.1328125" style="47" bestFit="1" customWidth="1"/>
    <col min="2285" max="2285" width="16.3984375" style="47" customWidth="1"/>
    <col min="2286" max="2286" width="3.73046875" style="47" customWidth="1"/>
    <col min="2287" max="2291" width="20.1328125" style="47" customWidth="1"/>
    <col min="2292" max="2539" width="9.1328125" style="47"/>
    <col min="2540" max="2540" width="4.1328125" style="47" bestFit="1" customWidth="1"/>
    <col min="2541" max="2541" width="16.3984375" style="47" customWidth="1"/>
    <col min="2542" max="2542" width="3.73046875" style="47" customWidth="1"/>
    <col min="2543" max="2547" width="20.1328125" style="47" customWidth="1"/>
    <col min="2548" max="2795" width="9.1328125" style="47"/>
    <col min="2796" max="2796" width="4.1328125" style="47" bestFit="1" customWidth="1"/>
    <col min="2797" max="2797" width="16.3984375" style="47" customWidth="1"/>
    <col min="2798" max="2798" width="3.73046875" style="47" customWidth="1"/>
    <col min="2799" max="2803" width="20.1328125" style="47" customWidth="1"/>
    <col min="2804" max="3051" width="9.1328125" style="47"/>
    <col min="3052" max="3052" width="4.1328125" style="47" bestFit="1" customWidth="1"/>
    <col min="3053" max="3053" width="16.3984375" style="47" customWidth="1"/>
    <col min="3054" max="3054" width="3.73046875" style="47" customWidth="1"/>
    <col min="3055" max="3059" width="20.1328125" style="47" customWidth="1"/>
    <col min="3060" max="3307" width="9.1328125" style="47"/>
    <col min="3308" max="3308" width="4.1328125" style="47" bestFit="1" customWidth="1"/>
    <col min="3309" max="3309" width="16.3984375" style="47" customWidth="1"/>
    <col min="3310" max="3310" width="3.73046875" style="47" customWidth="1"/>
    <col min="3311" max="3315" width="20.1328125" style="47" customWidth="1"/>
    <col min="3316" max="3563" width="9.1328125" style="47"/>
    <col min="3564" max="3564" width="4.1328125" style="47" bestFit="1" customWidth="1"/>
    <col min="3565" max="3565" width="16.3984375" style="47" customWidth="1"/>
    <col min="3566" max="3566" width="3.73046875" style="47" customWidth="1"/>
    <col min="3567" max="3571" width="20.1328125" style="47" customWidth="1"/>
    <col min="3572" max="3819" width="9.1328125" style="47"/>
    <col min="3820" max="3820" width="4.1328125" style="47" bestFit="1" customWidth="1"/>
    <col min="3821" max="3821" width="16.3984375" style="47" customWidth="1"/>
    <col min="3822" max="3822" width="3.73046875" style="47" customWidth="1"/>
    <col min="3823" max="3827" width="20.1328125" style="47" customWidth="1"/>
    <col min="3828" max="4075" width="9.1328125" style="47"/>
    <col min="4076" max="4076" width="4.1328125" style="47" bestFit="1" customWidth="1"/>
    <col min="4077" max="4077" width="16.3984375" style="47" customWidth="1"/>
    <col min="4078" max="4078" width="3.73046875" style="47" customWidth="1"/>
    <col min="4079" max="4083" width="20.1328125" style="47" customWidth="1"/>
    <col min="4084" max="4331" width="9.1328125" style="47"/>
    <col min="4332" max="4332" width="4.1328125" style="47" bestFit="1" customWidth="1"/>
    <col min="4333" max="4333" width="16.3984375" style="47" customWidth="1"/>
    <col min="4334" max="4334" width="3.73046875" style="47" customWidth="1"/>
    <col min="4335" max="4339" width="20.1328125" style="47" customWidth="1"/>
    <col min="4340" max="4587" width="9.1328125" style="47"/>
    <col min="4588" max="4588" width="4.1328125" style="47" bestFit="1" customWidth="1"/>
    <col min="4589" max="4589" width="16.3984375" style="47" customWidth="1"/>
    <col min="4590" max="4590" width="3.73046875" style="47" customWidth="1"/>
    <col min="4591" max="4595" width="20.1328125" style="47" customWidth="1"/>
    <col min="4596" max="4843" width="9.1328125" style="47"/>
    <col min="4844" max="4844" width="4.1328125" style="47" bestFit="1" customWidth="1"/>
    <col min="4845" max="4845" width="16.3984375" style="47" customWidth="1"/>
    <col min="4846" max="4846" width="3.73046875" style="47" customWidth="1"/>
    <col min="4847" max="4851" width="20.1328125" style="47" customWidth="1"/>
    <col min="4852" max="5099" width="9.1328125" style="47"/>
    <col min="5100" max="5100" width="4.1328125" style="47" bestFit="1" customWidth="1"/>
    <col min="5101" max="5101" width="16.3984375" style="47" customWidth="1"/>
    <col min="5102" max="5102" width="3.73046875" style="47" customWidth="1"/>
    <col min="5103" max="5107" width="20.1328125" style="47" customWidth="1"/>
    <col min="5108" max="5355" width="9.1328125" style="47"/>
    <col min="5356" max="5356" width="4.1328125" style="47" bestFit="1" customWidth="1"/>
    <col min="5357" max="5357" width="16.3984375" style="47" customWidth="1"/>
    <col min="5358" max="5358" width="3.73046875" style="47" customWidth="1"/>
    <col min="5359" max="5363" width="20.1328125" style="47" customWidth="1"/>
    <col min="5364" max="5611" width="9.1328125" style="47"/>
    <col min="5612" max="5612" width="4.1328125" style="47" bestFit="1" customWidth="1"/>
    <col min="5613" max="5613" width="16.3984375" style="47" customWidth="1"/>
    <col min="5614" max="5614" width="3.73046875" style="47" customWidth="1"/>
    <col min="5615" max="5619" width="20.1328125" style="47" customWidth="1"/>
    <col min="5620" max="5867" width="9.1328125" style="47"/>
    <col min="5868" max="5868" width="4.1328125" style="47" bestFit="1" customWidth="1"/>
    <col min="5869" max="5869" width="16.3984375" style="47" customWidth="1"/>
    <col min="5870" max="5870" width="3.73046875" style="47" customWidth="1"/>
    <col min="5871" max="5875" width="20.1328125" style="47" customWidth="1"/>
    <col min="5876" max="6123" width="9.1328125" style="47"/>
    <col min="6124" max="6124" width="4.1328125" style="47" bestFit="1" customWidth="1"/>
    <col min="6125" max="6125" width="16.3984375" style="47" customWidth="1"/>
    <col min="6126" max="6126" width="3.73046875" style="47" customWidth="1"/>
    <col min="6127" max="6131" width="20.1328125" style="47" customWidth="1"/>
    <col min="6132" max="6379" width="9.1328125" style="47"/>
    <col min="6380" max="6380" width="4.1328125" style="47" bestFit="1" customWidth="1"/>
    <col min="6381" max="6381" width="16.3984375" style="47" customWidth="1"/>
    <col min="6382" max="6382" width="3.73046875" style="47" customWidth="1"/>
    <col min="6383" max="6387" width="20.1328125" style="47" customWidth="1"/>
    <col min="6388" max="6635" width="9.1328125" style="47"/>
    <col min="6636" max="6636" width="4.1328125" style="47" bestFit="1" customWidth="1"/>
    <col min="6637" max="6637" width="16.3984375" style="47" customWidth="1"/>
    <col min="6638" max="6638" width="3.73046875" style="47" customWidth="1"/>
    <col min="6639" max="6643" width="20.1328125" style="47" customWidth="1"/>
    <col min="6644" max="6891" width="9.1328125" style="47"/>
    <col min="6892" max="6892" width="4.1328125" style="47" bestFit="1" customWidth="1"/>
    <col min="6893" max="6893" width="16.3984375" style="47" customWidth="1"/>
    <col min="6894" max="6894" width="3.73046875" style="47" customWidth="1"/>
    <col min="6895" max="6899" width="20.1328125" style="47" customWidth="1"/>
    <col min="6900" max="7147" width="9.1328125" style="47"/>
    <col min="7148" max="7148" width="4.1328125" style="47" bestFit="1" customWidth="1"/>
    <col min="7149" max="7149" width="16.3984375" style="47" customWidth="1"/>
    <col min="7150" max="7150" width="3.73046875" style="47" customWidth="1"/>
    <col min="7151" max="7155" width="20.1328125" style="47" customWidth="1"/>
    <col min="7156" max="7403" width="9.1328125" style="47"/>
    <col min="7404" max="7404" width="4.1328125" style="47" bestFit="1" customWidth="1"/>
    <col min="7405" max="7405" width="16.3984375" style="47" customWidth="1"/>
    <col min="7406" max="7406" width="3.73046875" style="47" customWidth="1"/>
    <col min="7407" max="7411" width="20.1328125" style="47" customWidth="1"/>
    <col min="7412" max="7659" width="9.1328125" style="47"/>
    <col min="7660" max="7660" width="4.1328125" style="47" bestFit="1" customWidth="1"/>
    <col min="7661" max="7661" width="16.3984375" style="47" customWidth="1"/>
    <col min="7662" max="7662" width="3.73046875" style="47" customWidth="1"/>
    <col min="7663" max="7667" width="20.1328125" style="47" customWidth="1"/>
    <col min="7668" max="7915" width="9.1328125" style="47"/>
    <col min="7916" max="7916" width="4.1328125" style="47" bestFit="1" customWidth="1"/>
    <col min="7917" max="7917" width="16.3984375" style="47" customWidth="1"/>
    <col min="7918" max="7918" width="3.73046875" style="47" customWidth="1"/>
    <col min="7919" max="7923" width="20.1328125" style="47" customWidth="1"/>
    <col min="7924" max="8171" width="9.1328125" style="47"/>
    <col min="8172" max="8172" width="4.1328125" style="47" bestFit="1" customWidth="1"/>
    <col min="8173" max="8173" width="16.3984375" style="47" customWidth="1"/>
    <col min="8174" max="8174" width="3.73046875" style="47" customWidth="1"/>
    <col min="8175" max="8179" width="20.1328125" style="47" customWidth="1"/>
    <col min="8180" max="8427" width="9.1328125" style="47"/>
    <col min="8428" max="8428" width="4.1328125" style="47" bestFit="1" customWidth="1"/>
    <col min="8429" max="8429" width="16.3984375" style="47" customWidth="1"/>
    <col min="8430" max="8430" width="3.73046875" style="47" customWidth="1"/>
    <col min="8431" max="8435" width="20.1328125" style="47" customWidth="1"/>
    <col min="8436" max="8683" width="9.1328125" style="47"/>
    <col min="8684" max="8684" width="4.1328125" style="47" bestFit="1" customWidth="1"/>
    <col min="8685" max="8685" width="16.3984375" style="47" customWidth="1"/>
    <col min="8686" max="8686" width="3.73046875" style="47" customWidth="1"/>
    <col min="8687" max="8691" width="20.1328125" style="47" customWidth="1"/>
    <col min="8692" max="8939" width="9.1328125" style="47"/>
    <col min="8940" max="8940" width="4.1328125" style="47" bestFit="1" customWidth="1"/>
    <col min="8941" max="8941" width="16.3984375" style="47" customWidth="1"/>
    <col min="8942" max="8942" width="3.73046875" style="47" customWidth="1"/>
    <col min="8943" max="8947" width="20.1328125" style="47" customWidth="1"/>
    <col min="8948" max="9195" width="9.1328125" style="47"/>
    <col min="9196" max="9196" width="4.1328125" style="47" bestFit="1" customWidth="1"/>
    <col min="9197" max="9197" width="16.3984375" style="47" customWidth="1"/>
    <col min="9198" max="9198" width="3.73046875" style="47" customWidth="1"/>
    <col min="9199" max="9203" width="20.1328125" style="47" customWidth="1"/>
    <col min="9204" max="9451" width="9.1328125" style="47"/>
    <col min="9452" max="9452" width="4.1328125" style="47" bestFit="1" customWidth="1"/>
    <col min="9453" max="9453" width="16.3984375" style="47" customWidth="1"/>
    <col min="9454" max="9454" width="3.73046875" style="47" customWidth="1"/>
    <col min="9455" max="9459" width="20.1328125" style="47" customWidth="1"/>
    <col min="9460" max="9707" width="9.1328125" style="47"/>
    <col min="9708" max="9708" width="4.1328125" style="47" bestFit="1" customWidth="1"/>
    <col min="9709" max="9709" width="16.3984375" style="47" customWidth="1"/>
    <col min="9710" max="9710" width="3.73046875" style="47" customWidth="1"/>
    <col min="9711" max="9715" width="20.1328125" style="47" customWidth="1"/>
    <col min="9716" max="9963" width="9.1328125" style="47"/>
    <col min="9964" max="9964" width="4.1328125" style="47" bestFit="1" customWidth="1"/>
    <col min="9965" max="9965" width="16.3984375" style="47" customWidth="1"/>
    <col min="9966" max="9966" width="3.73046875" style="47" customWidth="1"/>
    <col min="9967" max="9971" width="20.1328125" style="47" customWidth="1"/>
    <col min="9972" max="10219" width="9.1328125" style="47"/>
    <col min="10220" max="10220" width="4.1328125" style="47" bestFit="1" customWidth="1"/>
    <col min="10221" max="10221" width="16.3984375" style="47" customWidth="1"/>
    <col min="10222" max="10222" width="3.73046875" style="47" customWidth="1"/>
    <col min="10223" max="10227" width="20.1328125" style="47" customWidth="1"/>
    <col min="10228" max="10475" width="9.1328125" style="47"/>
    <col min="10476" max="10476" width="4.1328125" style="47" bestFit="1" customWidth="1"/>
    <col min="10477" max="10477" width="16.3984375" style="47" customWidth="1"/>
    <col min="10478" max="10478" width="3.73046875" style="47" customWidth="1"/>
    <col min="10479" max="10483" width="20.1328125" style="47" customWidth="1"/>
    <col min="10484" max="10731" width="9.1328125" style="47"/>
    <col min="10732" max="10732" width="4.1328125" style="47" bestFit="1" customWidth="1"/>
    <col min="10733" max="10733" width="16.3984375" style="47" customWidth="1"/>
    <col min="10734" max="10734" width="3.73046875" style="47" customWidth="1"/>
    <col min="10735" max="10739" width="20.1328125" style="47" customWidth="1"/>
    <col min="10740" max="10987" width="9.1328125" style="47"/>
    <col min="10988" max="10988" width="4.1328125" style="47" bestFit="1" customWidth="1"/>
    <col min="10989" max="10989" width="16.3984375" style="47" customWidth="1"/>
    <col min="10990" max="10990" width="3.73046875" style="47" customWidth="1"/>
    <col min="10991" max="10995" width="20.1328125" style="47" customWidth="1"/>
    <col min="10996" max="11243" width="9.1328125" style="47"/>
    <col min="11244" max="11244" width="4.1328125" style="47" bestFit="1" customWidth="1"/>
    <col min="11245" max="11245" width="16.3984375" style="47" customWidth="1"/>
    <col min="11246" max="11246" width="3.73046875" style="47" customWidth="1"/>
    <col min="11247" max="11251" width="20.1328125" style="47" customWidth="1"/>
    <col min="11252" max="11499" width="9.1328125" style="47"/>
    <col min="11500" max="11500" width="4.1328125" style="47" bestFit="1" customWidth="1"/>
    <col min="11501" max="11501" width="16.3984375" style="47" customWidth="1"/>
    <col min="11502" max="11502" width="3.73046875" style="47" customWidth="1"/>
    <col min="11503" max="11507" width="20.1328125" style="47" customWidth="1"/>
    <col min="11508" max="11755" width="9.1328125" style="47"/>
    <col min="11756" max="11756" width="4.1328125" style="47" bestFit="1" customWidth="1"/>
    <col min="11757" max="11757" width="16.3984375" style="47" customWidth="1"/>
    <col min="11758" max="11758" width="3.73046875" style="47" customWidth="1"/>
    <col min="11759" max="11763" width="20.1328125" style="47" customWidth="1"/>
    <col min="11764" max="12011" width="9.1328125" style="47"/>
    <col min="12012" max="12012" width="4.1328125" style="47" bestFit="1" customWidth="1"/>
    <col min="12013" max="12013" width="16.3984375" style="47" customWidth="1"/>
    <col min="12014" max="12014" width="3.73046875" style="47" customWidth="1"/>
    <col min="12015" max="12019" width="20.1328125" style="47" customWidth="1"/>
    <col min="12020" max="12267" width="9.1328125" style="47"/>
    <col min="12268" max="12268" width="4.1328125" style="47" bestFit="1" customWidth="1"/>
    <col min="12269" max="12269" width="16.3984375" style="47" customWidth="1"/>
    <col min="12270" max="12270" width="3.73046875" style="47" customWidth="1"/>
    <col min="12271" max="12275" width="20.1328125" style="47" customWidth="1"/>
    <col min="12276" max="12523" width="9.1328125" style="47"/>
    <col min="12524" max="12524" width="4.1328125" style="47" bestFit="1" customWidth="1"/>
    <col min="12525" max="12525" width="16.3984375" style="47" customWidth="1"/>
    <col min="12526" max="12526" width="3.73046875" style="47" customWidth="1"/>
    <col min="12527" max="12531" width="20.1328125" style="47" customWidth="1"/>
    <col min="12532" max="12779" width="9.1328125" style="47"/>
    <col min="12780" max="12780" width="4.1328125" style="47" bestFit="1" customWidth="1"/>
    <col min="12781" max="12781" width="16.3984375" style="47" customWidth="1"/>
    <col min="12782" max="12782" width="3.73046875" style="47" customWidth="1"/>
    <col min="12783" max="12787" width="20.1328125" style="47" customWidth="1"/>
    <col min="12788" max="13035" width="9.1328125" style="47"/>
    <col min="13036" max="13036" width="4.1328125" style="47" bestFit="1" customWidth="1"/>
    <col min="13037" max="13037" width="16.3984375" style="47" customWidth="1"/>
    <col min="13038" max="13038" width="3.73046875" style="47" customWidth="1"/>
    <col min="13039" max="13043" width="20.1328125" style="47" customWidth="1"/>
    <col min="13044" max="13291" width="9.1328125" style="47"/>
    <col min="13292" max="13292" width="4.1328125" style="47" bestFit="1" customWidth="1"/>
    <col min="13293" max="13293" width="16.3984375" style="47" customWidth="1"/>
    <col min="13294" max="13294" width="3.73046875" style="47" customWidth="1"/>
    <col min="13295" max="13299" width="20.1328125" style="47" customWidth="1"/>
    <col min="13300" max="13547" width="9.1328125" style="47"/>
    <col min="13548" max="13548" width="4.1328125" style="47" bestFit="1" customWidth="1"/>
    <col min="13549" max="13549" width="16.3984375" style="47" customWidth="1"/>
    <col min="13550" max="13550" width="3.73046875" style="47" customWidth="1"/>
    <col min="13551" max="13555" width="20.1328125" style="47" customWidth="1"/>
    <col min="13556" max="13803" width="9.1328125" style="47"/>
    <col min="13804" max="13804" width="4.1328125" style="47" bestFit="1" customWidth="1"/>
    <col min="13805" max="13805" width="16.3984375" style="47" customWidth="1"/>
    <col min="13806" max="13806" width="3.73046875" style="47" customWidth="1"/>
    <col min="13807" max="13811" width="20.1328125" style="47" customWidth="1"/>
    <col min="13812" max="14059" width="9.1328125" style="47"/>
    <col min="14060" max="14060" width="4.1328125" style="47" bestFit="1" customWidth="1"/>
    <col min="14061" max="14061" width="16.3984375" style="47" customWidth="1"/>
    <col min="14062" max="14062" width="3.73046875" style="47" customWidth="1"/>
    <col min="14063" max="14067" width="20.1328125" style="47" customWidth="1"/>
    <col min="14068" max="14315" width="9.1328125" style="47"/>
    <col min="14316" max="14316" width="4.1328125" style="47" bestFit="1" customWidth="1"/>
    <col min="14317" max="14317" width="16.3984375" style="47" customWidth="1"/>
    <col min="14318" max="14318" width="3.73046875" style="47" customWidth="1"/>
    <col min="14319" max="14323" width="20.1328125" style="47" customWidth="1"/>
    <col min="14324" max="14571" width="9.1328125" style="47"/>
    <col min="14572" max="14572" width="4.1328125" style="47" bestFit="1" customWidth="1"/>
    <col min="14573" max="14573" width="16.3984375" style="47" customWidth="1"/>
    <col min="14574" max="14574" width="3.73046875" style="47" customWidth="1"/>
    <col min="14575" max="14579" width="20.1328125" style="47" customWidth="1"/>
    <col min="14580" max="14827" width="9.1328125" style="47"/>
    <col min="14828" max="14828" width="4.1328125" style="47" bestFit="1" customWidth="1"/>
    <col min="14829" max="14829" width="16.3984375" style="47" customWidth="1"/>
    <col min="14830" max="14830" width="3.73046875" style="47" customWidth="1"/>
    <col min="14831" max="14835" width="20.1328125" style="47" customWidth="1"/>
    <col min="14836" max="15083" width="9.1328125" style="47"/>
    <col min="15084" max="15084" width="4.1328125" style="47" bestFit="1" customWidth="1"/>
    <col min="15085" max="15085" width="16.3984375" style="47" customWidth="1"/>
    <col min="15086" max="15086" width="3.73046875" style="47" customWidth="1"/>
    <col min="15087" max="15091" width="20.1328125" style="47" customWidth="1"/>
    <col min="15092" max="15339" width="9.1328125" style="47"/>
    <col min="15340" max="15340" width="4.1328125" style="47" bestFit="1" customWidth="1"/>
    <col min="15341" max="15341" width="16.3984375" style="47" customWidth="1"/>
    <col min="15342" max="15342" width="3.73046875" style="47" customWidth="1"/>
    <col min="15343" max="15347" width="20.1328125" style="47" customWidth="1"/>
    <col min="15348" max="15595" width="9.1328125" style="47"/>
    <col min="15596" max="15596" width="4.1328125" style="47" bestFit="1" customWidth="1"/>
    <col min="15597" max="15597" width="16.3984375" style="47" customWidth="1"/>
    <col min="15598" max="15598" width="3.73046875" style="47" customWidth="1"/>
    <col min="15599" max="15603" width="20.1328125" style="47" customWidth="1"/>
    <col min="15604" max="15851" width="9.1328125" style="47"/>
    <col min="15852" max="15852" width="4.1328125" style="47" bestFit="1" customWidth="1"/>
    <col min="15853" max="15853" width="16.3984375" style="47" customWidth="1"/>
    <col min="15854" max="15854" width="3.73046875" style="47" customWidth="1"/>
    <col min="15855" max="15859" width="20.1328125" style="47" customWidth="1"/>
    <col min="15860" max="16107" width="9.1328125" style="47"/>
    <col min="16108" max="16108" width="4.1328125" style="47" bestFit="1" customWidth="1"/>
    <col min="16109" max="16109" width="16.3984375" style="47" customWidth="1"/>
    <col min="16110" max="16110" width="3.73046875" style="47" customWidth="1"/>
    <col min="16111" max="16115" width="20.1328125" style="47" customWidth="1"/>
    <col min="16116" max="16384" width="9.1328125" style="47"/>
  </cols>
  <sheetData>
    <row r="1" spans="1:18" s="39" customFormat="1" ht="25.5">
      <c r="A1" s="35" t="s">
        <v>383</v>
      </c>
      <c r="B1" s="36"/>
      <c r="C1" s="37"/>
      <c r="D1" s="38"/>
      <c r="G1" s="38"/>
      <c r="H1" s="38"/>
      <c r="I1" s="40"/>
      <c r="J1" s="41"/>
      <c r="K1" s="699"/>
      <c r="L1" s="699"/>
      <c r="M1" s="42"/>
      <c r="N1" s="43"/>
      <c r="O1" s="43"/>
      <c r="P1" s="41"/>
      <c r="Q1" s="44"/>
      <c r="R1" s="45"/>
    </row>
    <row r="2" spans="1:18" ht="18" customHeight="1">
      <c r="A2" s="680"/>
      <c r="B2" s="681"/>
      <c r="C2" s="681"/>
      <c r="D2" s="681"/>
      <c r="E2" s="681"/>
      <c r="F2" s="681"/>
      <c r="G2" s="681"/>
      <c r="H2" s="681"/>
      <c r="I2" s="681"/>
      <c r="J2" s="46"/>
      <c r="K2" s="46"/>
    </row>
    <row r="3" spans="1:18" ht="36" customHeight="1" thickBot="1">
      <c r="A3" s="48" t="s">
        <v>99</v>
      </c>
      <c r="B3" s="49"/>
      <c r="C3" s="682" t="s">
        <v>278</v>
      </c>
      <c r="D3" s="682"/>
      <c r="E3" s="682"/>
      <c r="F3" s="682"/>
      <c r="G3" s="682"/>
      <c r="H3" s="50"/>
      <c r="J3" s="683" t="s">
        <v>279</v>
      </c>
      <c r="K3" s="684"/>
      <c r="L3" s="684"/>
      <c r="M3" s="685"/>
    </row>
    <row r="4" spans="1:18" ht="4.5" customHeight="1" thickTop="1" thickBot="1">
      <c r="A4" s="51"/>
      <c r="B4" s="52"/>
      <c r="C4" s="52"/>
      <c r="D4" s="52"/>
      <c r="E4" s="53"/>
      <c r="F4" s="54"/>
      <c r="G4" s="55"/>
      <c r="H4" s="56"/>
      <c r="J4" s="686"/>
      <c r="K4" s="687"/>
      <c r="L4" s="687"/>
      <c r="M4" s="688"/>
    </row>
    <row r="5" spans="1:18" ht="90" customHeight="1" thickTop="1" thickBot="1">
      <c r="A5" s="516" t="s">
        <v>280</v>
      </c>
      <c r="B5" s="517">
        <v>5</v>
      </c>
      <c r="C5" s="518">
        <v>5</v>
      </c>
      <c r="D5" s="519">
        <v>10</v>
      </c>
      <c r="E5" s="520">
        <v>15</v>
      </c>
      <c r="F5" s="521">
        <v>20</v>
      </c>
      <c r="G5" s="522">
        <v>25</v>
      </c>
      <c r="H5" s="523"/>
      <c r="J5" s="57" t="s">
        <v>101</v>
      </c>
      <c r="K5" s="58" t="s">
        <v>106</v>
      </c>
      <c r="L5" s="689" t="s">
        <v>281</v>
      </c>
      <c r="M5" s="690"/>
    </row>
    <row r="6" spans="1:18" ht="48" thickTop="1" thickBot="1">
      <c r="A6" s="524" t="s">
        <v>282</v>
      </c>
      <c r="B6" s="525">
        <v>4</v>
      </c>
      <c r="C6" s="526">
        <v>4</v>
      </c>
      <c r="D6" s="518">
        <v>8</v>
      </c>
      <c r="E6" s="519">
        <v>12</v>
      </c>
      <c r="F6" s="527">
        <v>16</v>
      </c>
      <c r="G6" s="521">
        <v>20</v>
      </c>
      <c r="H6" s="528"/>
      <c r="J6" s="524" t="s">
        <v>254</v>
      </c>
      <c r="K6" s="529" t="s">
        <v>283</v>
      </c>
      <c r="L6" s="691" t="s">
        <v>284</v>
      </c>
      <c r="M6" s="692"/>
    </row>
    <row r="7" spans="1:18" ht="79.5" thickTop="1" thickBot="1">
      <c r="A7" s="59" t="s">
        <v>285</v>
      </c>
      <c r="B7" s="530">
        <v>3</v>
      </c>
      <c r="C7" s="531">
        <v>3</v>
      </c>
      <c r="D7" s="532">
        <v>6</v>
      </c>
      <c r="E7" s="518">
        <v>9</v>
      </c>
      <c r="F7" s="519">
        <v>12</v>
      </c>
      <c r="G7" s="533">
        <v>15</v>
      </c>
      <c r="H7" s="534"/>
      <c r="J7" s="535" t="s">
        <v>253</v>
      </c>
      <c r="K7" s="536" t="s">
        <v>286</v>
      </c>
      <c r="L7" s="693" t="s">
        <v>287</v>
      </c>
      <c r="M7" s="694"/>
    </row>
    <row r="8" spans="1:18" ht="79.5" thickTop="1" thickBot="1">
      <c r="A8" s="537" t="s">
        <v>288</v>
      </c>
      <c r="B8" s="538">
        <v>2</v>
      </c>
      <c r="C8" s="539">
        <v>2</v>
      </c>
      <c r="D8" s="540">
        <v>4</v>
      </c>
      <c r="E8" s="526">
        <v>6</v>
      </c>
      <c r="F8" s="518">
        <v>8</v>
      </c>
      <c r="G8" s="519">
        <v>10</v>
      </c>
      <c r="H8" s="541"/>
      <c r="J8" s="542" t="s">
        <v>252</v>
      </c>
      <c r="K8" s="543" t="s">
        <v>289</v>
      </c>
      <c r="L8" s="695" t="s">
        <v>290</v>
      </c>
      <c r="M8" s="696"/>
    </row>
    <row r="9" spans="1:18" ht="63.4" thickTop="1">
      <c r="A9" s="537" t="s">
        <v>291</v>
      </c>
      <c r="B9" s="538">
        <v>1</v>
      </c>
      <c r="C9" s="544">
        <v>1</v>
      </c>
      <c r="D9" s="545">
        <v>2</v>
      </c>
      <c r="E9" s="531">
        <v>3</v>
      </c>
      <c r="F9" s="532">
        <v>4</v>
      </c>
      <c r="G9" s="518">
        <v>5</v>
      </c>
      <c r="H9" s="541"/>
      <c r="J9" s="546" t="s">
        <v>251</v>
      </c>
      <c r="K9" s="547" t="s">
        <v>292</v>
      </c>
      <c r="L9" s="697" t="s">
        <v>293</v>
      </c>
      <c r="M9" s="698"/>
    </row>
    <row r="10" spans="1:18" ht="24" customHeight="1">
      <c r="A10" s="538" t="s">
        <v>294</v>
      </c>
      <c r="B10" s="538"/>
      <c r="C10" s="538">
        <v>1</v>
      </c>
      <c r="D10" s="548">
        <v>2</v>
      </c>
      <c r="E10" s="549">
        <v>3</v>
      </c>
      <c r="F10" s="550">
        <v>4</v>
      </c>
      <c r="G10" s="551">
        <v>5</v>
      </c>
      <c r="H10" s="541"/>
      <c r="L10" s="552" t="s">
        <v>295</v>
      </c>
    </row>
    <row r="11" spans="1:18" ht="42">
      <c r="A11" s="60" t="s">
        <v>296</v>
      </c>
      <c r="B11" s="553"/>
      <c r="C11" s="537" t="s">
        <v>297</v>
      </c>
      <c r="D11" s="537" t="s">
        <v>298</v>
      </c>
      <c r="E11" s="554" t="s">
        <v>299</v>
      </c>
      <c r="F11" s="555" t="s">
        <v>300</v>
      </c>
      <c r="G11" s="556" t="s">
        <v>301</v>
      </c>
      <c r="H11" s="557"/>
    </row>
    <row r="12" spans="1:18" ht="21">
      <c r="A12" s="61"/>
      <c r="B12" s="558" t="s">
        <v>47</v>
      </c>
      <c r="C12" s="559"/>
      <c r="D12" s="559"/>
      <c r="E12" s="559"/>
      <c r="F12" s="559"/>
      <c r="G12" s="559"/>
      <c r="H12" s="559"/>
    </row>
    <row r="13" spans="1:18" ht="31.5">
      <c r="A13" s="62"/>
      <c r="B13" s="559"/>
      <c r="C13" s="537" t="s">
        <v>297</v>
      </c>
      <c r="D13" s="537" t="s">
        <v>298</v>
      </c>
      <c r="E13" s="537" t="s">
        <v>299</v>
      </c>
      <c r="F13" s="537" t="s">
        <v>300</v>
      </c>
      <c r="G13" s="537" t="s">
        <v>301</v>
      </c>
      <c r="H13" s="559"/>
    </row>
    <row r="14" spans="1:18" ht="71.25">
      <c r="A14" s="57" t="s">
        <v>302</v>
      </c>
      <c r="B14" s="559"/>
      <c r="C14" s="63" t="s">
        <v>303</v>
      </c>
      <c r="D14" s="63" t="s">
        <v>304</v>
      </c>
      <c r="E14" s="63" t="s">
        <v>305</v>
      </c>
      <c r="F14" s="63" t="s">
        <v>306</v>
      </c>
      <c r="G14" s="63" t="s">
        <v>307</v>
      </c>
      <c r="H14" s="64"/>
      <c r="I14" s="560"/>
    </row>
    <row r="15" spans="1:18" ht="85.5">
      <c r="A15" s="57" t="s">
        <v>308</v>
      </c>
      <c r="B15" s="559"/>
      <c r="C15" s="63" t="s">
        <v>309</v>
      </c>
      <c r="D15" s="63" t="s">
        <v>310</v>
      </c>
      <c r="E15" s="63" t="s">
        <v>311</v>
      </c>
      <c r="F15" s="63" t="s">
        <v>312</v>
      </c>
      <c r="G15" s="63" t="s">
        <v>313</v>
      </c>
      <c r="H15" s="64"/>
    </row>
    <row r="16" spans="1:18" ht="71.25">
      <c r="A16" s="57" t="s">
        <v>314</v>
      </c>
      <c r="C16" s="63" t="s">
        <v>315</v>
      </c>
      <c r="D16" s="63" t="s">
        <v>316</v>
      </c>
      <c r="E16" s="63" t="s">
        <v>317</v>
      </c>
      <c r="F16" s="63" t="s">
        <v>318</v>
      </c>
      <c r="G16" s="63" t="s">
        <v>319</v>
      </c>
      <c r="H16" s="64"/>
    </row>
    <row r="17" spans="1:10" ht="85.5">
      <c r="A17" s="57" t="s">
        <v>320</v>
      </c>
      <c r="C17" s="63" t="s">
        <v>321</v>
      </c>
      <c r="D17" s="63" t="s">
        <v>322</v>
      </c>
      <c r="E17" s="63" t="s">
        <v>323</v>
      </c>
      <c r="F17" s="63" t="s">
        <v>324</v>
      </c>
      <c r="G17" s="63" t="s">
        <v>325</v>
      </c>
      <c r="H17" s="64"/>
    </row>
    <row r="19" spans="1:10">
      <c r="J19" s="354"/>
    </row>
  </sheetData>
  <mergeCells count="10">
    <mergeCell ref="A2:I2"/>
    <mergeCell ref="C3:G3"/>
    <mergeCell ref="J3:M3"/>
    <mergeCell ref="J4:M4"/>
    <mergeCell ref="L5:M5"/>
    <mergeCell ref="L6:M6"/>
    <mergeCell ref="L7:M7"/>
    <mergeCell ref="L8:M8"/>
    <mergeCell ref="L9:M9"/>
    <mergeCell ref="K1:L1"/>
  </mergeCells>
  <printOptions horizontalCentered="1"/>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A00EC-BAC3-CE4B-9792-56A89A98C1FD}">
  <sheetPr>
    <tabColor theme="4"/>
    <pageSetUpPr fitToPage="1"/>
  </sheetPr>
  <dimension ref="A1:AV9167"/>
  <sheetViews>
    <sheetView zoomScale="60" zoomScaleNormal="60" workbookViewId="0">
      <pane xSplit="4" ySplit="6" topLeftCell="E18" activePane="bottomRight" state="frozen"/>
      <selection pane="topRight"/>
      <selection pane="bottomLeft" activeCell="E1" sqref="E1"/>
      <selection pane="bottomRight" activeCell="A18" sqref="A18"/>
    </sheetView>
  </sheetViews>
  <sheetFormatPr defaultColWidth="8.86328125" defaultRowHeight="13.5"/>
  <cols>
    <col min="1" max="1" width="8.86328125" style="307"/>
    <col min="2" max="2" width="11.1328125" style="307" customWidth="1"/>
    <col min="3" max="3" width="10.1328125" style="307" customWidth="1"/>
    <col min="4" max="4" width="21.1328125" style="307" customWidth="1"/>
    <col min="5" max="5" width="11.86328125" style="307" customWidth="1"/>
    <col min="6" max="6" width="11.1328125" style="307" customWidth="1"/>
    <col min="7" max="7" width="7.1328125" style="307" customWidth="1"/>
    <col min="8" max="8" width="10.73046875" style="307" customWidth="1"/>
    <col min="9" max="9" width="11.73046875" style="307" customWidth="1"/>
    <col min="10" max="10" width="7.1328125" style="307" hidden="1" customWidth="1"/>
    <col min="11" max="11" width="6.3984375" style="307" hidden="1" customWidth="1"/>
    <col min="12" max="13" width="7.86328125" style="307" hidden="1" customWidth="1"/>
    <col min="14" max="14" width="21.73046875" style="307" customWidth="1"/>
    <col min="15" max="15" width="98.265625" style="309" customWidth="1"/>
    <col min="16" max="18" width="12.265625" style="307" customWidth="1"/>
    <col min="19" max="19" width="9.73046875" style="307" customWidth="1"/>
    <col min="20" max="20" width="11" style="307" customWidth="1"/>
    <col min="21" max="21" width="123.73046875" style="307" customWidth="1"/>
    <col min="22" max="22" width="98.265625" style="307" customWidth="1"/>
    <col min="23" max="23" width="15.265625" style="308" customWidth="1"/>
    <col min="24" max="16384" width="8.86328125" style="307"/>
  </cols>
  <sheetData>
    <row r="1" spans="1:24" ht="24" customHeight="1">
      <c r="A1" s="389"/>
      <c r="B1" s="389"/>
      <c r="C1" s="389"/>
      <c r="D1" s="389"/>
      <c r="E1" s="310"/>
      <c r="F1" s="310"/>
      <c r="G1" s="310"/>
      <c r="H1" s="310"/>
      <c r="I1" s="310"/>
      <c r="J1" s="389"/>
      <c r="K1" s="389"/>
      <c r="L1" s="389"/>
      <c r="M1" s="389"/>
      <c r="N1" s="389"/>
      <c r="O1" s="389"/>
      <c r="P1" s="310"/>
      <c r="Q1" s="310"/>
      <c r="R1" s="310"/>
      <c r="S1" s="310"/>
      <c r="T1" s="310"/>
      <c r="U1" s="310"/>
      <c r="V1" s="704"/>
      <c r="W1" s="704"/>
      <c r="X1" s="367"/>
    </row>
    <row r="2" spans="1:24" ht="15" customHeight="1">
      <c r="A2" s="706" t="s">
        <v>384</v>
      </c>
      <c r="B2" s="707"/>
      <c r="C2" s="707"/>
      <c r="D2" s="707"/>
      <c r="F2" s="712" t="s">
        <v>385</v>
      </c>
      <c r="G2" s="712"/>
      <c r="H2" s="712"/>
      <c r="I2" s="712"/>
      <c r="J2" s="390"/>
      <c r="K2" s="388"/>
      <c r="L2" s="389"/>
      <c r="M2" s="389"/>
      <c r="N2" s="337">
        <v>45525</v>
      </c>
      <c r="O2" s="389"/>
      <c r="P2" s="708"/>
      <c r="Q2" s="709"/>
      <c r="R2" s="710"/>
      <c r="S2" s="389"/>
      <c r="T2" s="389"/>
      <c r="U2" s="389"/>
      <c r="V2" s="705" t="s">
        <v>386</v>
      </c>
      <c r="W2" s="705"/>
    </row>
    <row r="3" spans="1:24" ht="15" customHeight="1">
      <c r="A3" s="706"/>
      <c r="B3" s="707"/>
      <c r="C3" s="707"/>
      <c r="D3" s="707"/>
      <c r="F3" s="712" t="s">
        <v>387</v>
      </c>
      <c r="G3" s="712"/>
      <c r="H3" s="712"/>
      <c r="I3" s="712"/>
      <c r="J3" s="390"/>
      <c r="K3" s="388"/>
      <c r="L3" s="389"/>
      <c r="M3" s="389"/>
      <c r="N3" s="337">
        <v>45510</v>
      </c>
      <c r="O3" s="389"/>
      <c r="P3" s="387"/>
      <c r="Q3" s="388"/>
      <c r="R3" s="389"/>
      <c r="S3" s="389"/>
      <c r="T3" s="389"/>
      <c r="U3" s="389"/>
      <c r="V3" s="336"/>
      <c r="W3" s="378" t="s">
        <v>388</v>
      </c>
    </row>
    <row r="4" spans="1:24" ht="15" customHeight="1">
      <c r="A4" s="707"/>
      <c r="B4" s="707"/>
      <c r="C4" s="707"/>
      <c r="D4" s="707"/>
      <c r="F4" s="712" t="s">
        <v>389</v>
      </c>
      <c r="G4" s="712"/>
      <c r="H4" s="712"/>
      <c r="I4" s="712"/>
      <c r="J4" s="711"/>
      <c r="K4" s="709"/>
      <c r="L4" s="389"/>
      <c r="M4" s="389"/>
      <c r="N4" s="335"/>
      <c r="O4" s="389"/>
      <c r="P4" s="708"/>
      <c r="Q4" s="710"/>
      <c r="R4" s="710"/>
      <c r="S4" s="389"/>
      <c r="T4" s="389"/>
      <c r="U4" s="389"/>
      <c r="W4" s="370" t="s">
        <v>390</v>
      </c>
    </row>
    <row r="5" spans="1:24" ht="14.25">
      <c r="A5" s="389"/>
      <c r="B5" s="389"/>
      <c r="C5" s="389"/>
      <c r="D5" s="389"/>
      <c r="E5" s="310"/>
      <c r="F5" s="310"/>
      <c r="G5" s="310"/>
      <c r="H5" s="310"/>
      <c r="I5" s="310"/>
      <c r="J5" s="389"/>
      <c r="K5" s="389"/>
      <c r="L5" s="389"/>
      <c r="M5" s="389"/>
      <c r="N5" s="389"/>
      <c r="O5" s="389"/>
      <c r="P5" s="310"/>
      <c r="Q5" s="310"/>
      <c r="R5" s="310"/>
      <c r="S5" s="310"/>
      <c r="T5" s="310"/>
      <c r="U5" s="310"/>
      <c r="V5" s="389"/>
    </row>
    <row r="6" spans="1:24" ht="85.5">
      <c r="A6" s="332" t="s">
        <v>391</v>
      </c>
      <c r="B6" s="332" t="s">
        <v>392</v>
      </c>
      <c r="C6" s="332" t="s">
        <v>393</v>
      </c>
      <c r="D6" s="332" t="s">
        <v>394</v>
      </c>
      <c r="E6" s="332" t="s">
        <v>395</v>
      </c>
      <c r="F6" s="332" t="s">
        <v>396</v>
      </c>
      <c r="G6" s="332" t="s">
        <v>397</v>
      </c>
      <c r="H6" s="332" t="s">
        <v>398</v>
      </c>
      <c r="I6" s="332" t="s">
        <v>399</v>
      </c>
      <c r="J6" s="334" t="s">
        <v>400</v>
      </c>
      <c r="K6" s="334" t="s">
        <v>401</v>
      </c>
      <c r="L6" s="334" t="s">
        <v>402</v>
      </c>
      <c r="M6" s="334" t="s">
        <v>403</v>
      </c>
      <c r="N6" s="332" t="s">
        <v>404</v>
      </c>
      <c r="O6" s="333" t="s">
        <v>405</v>
      </c>
      <c r="P6" s="332" t="s">
        <v>406</v>
      </c>
      <c r="Q6" s="332" t="s">
        <v>407</v>
      </c>
      <c r="R6" s="332" t="s">
        <v>408</v>
      </c>
      <c r="S6" s="332" t="s">
        <v>409</v>
      </c>
      <c r="T6" s="332" t="s">
        <v>399</v>
      </c>
      <c r="U6" s="332" t="s">
        <v>410</v>
      </c>
      <c r="V6" s="332" t="s">
        <v>411</v>
      </c>
      <c r="W6" s="331" t="s">
        <v>412</v>
      </c>
    </row>
    <row r="7" spans="1:24" ht="244.5" customHeight="1">
      <c r="A7" s="325">
        <v>1</v>
      </c>
      <c r="B7" s="366">
        <v>44312</v>
      </c>
      <c r="C7" s="323" t="s">
        <v>413</v>
      </c>
      <c r="D7" s="401" t="s">
        <v>414</v>
      </c>
      <c r="E7" s="319">
        <v>4</v>
      </c>
      <c r="F7" s="319">
        <v>4</v>
      </c>
      <c r="G7" s="325">
        <f>SUM(E7*F7)</f>
        <v>16</v>
      </c>
      <c r="H7" s="319">
        <v>16</v>
      </c>
      <c r="I7" s="319">
        <f t="shared" ref="I7:I18" si="0">G7-H7</f>
        <v>0</v>
      </c>
      <c r="J7" s="319">
        <f t="shared" ref="J7:J16" si="1">IF(C7="open",G7,0)</f>
        <v>0</v>
      </c>
      <c r="K7" s="319">
        <f t="shared" ref="K7:K16" si="2">IF(J7&gt;0,1,0)</f>
        <v>0</v>
      </c>
      <c r="L7" s="319">
        <f t="shared" ref="L7:L16" si="3">IF(C7="being mitigated",G7,0)</f>
        <v>0</v>
      </c>
      <c r="M7" s="319">
        <f t="shared" ref="M7:M16" si="4">IF(L7&gt;0,1,0)</f>
        <v>0</v>
      </c>
      <c r="N7" s="318" t="s">
        <v>415</v>
      </c>
      <c r="O7" s="321" t="s">
        <v>416</v>
      </c>
      <c r="P7" s="319">
        <v>4</v>
      </c>
      <c r="Q7" s="319">
        <v>4</v>
      </c>
      <c r="R7" s="320">
        <f t="shared" ref="R7:R21" si="5">SUM(P7*Q7)</f>
        <v>16</v>
      </c>
      <c r="S7" s="319">
        <v>16</v>
      </c>
      <c r="T7" s="319">
        <f t="shared" ref="T7:T21" si="6">R7-S7</f>
        <v>0</v>
      </c>
      <c r="U7" s="318" t="s">
        <v>417</v>
      </c>
      <c r="V7" s="375" t="s">
        <v>418</v>
      </c>
      <c r="W7" s="330" t="s">
        <v>419</v>
      </c>
    </row>
    <row r="8" spans="1:24" ht="256.5">
      <c r="A8" s="325">
        <v>2</v>
      </c>
      <c r="B8" s="324">
        <v>44312</v>
      </c>
      <c r="C8" s="323" t="s">
        <v>420</v>
      </c>
      <c r="D8" s="401" t="s">
        <v>421</v>
      </c>
      <c r="E8" s="319">
        <v>4</v>
      </c>
      <c r="F8" s="319">
        <v>2</v>
      </c>
      <c r="G8" s="329">
        <f>SUM(E8*F8)</f>
        <v>8</v>
      </c>
      <c r="H8" s="319">
        <v>8</v>
      </c>
      <c r="I8" s="319">
        <f t="shared" si="0"/>
        <v>0</v>
      </c>
      <c r="J8" s="319">
        <f t="shared" si="1"/>
        <v>0</v>
      </c>
      <c r="K8" s="319">
        <f t="shared" si="2"/>
        <v>0</v>
      </c>
      <c r="L8" s="319">
        <f t="shared" si="3"/>
        <v>0</v>
      </c>
      <c r="M8" s="319">
        <f t="shared" si="4"/>
        <v>0</v>
      </c>
      <c r="N8" s="318" t="s">
        <v>422</v>
      </c>
      <c r="O8" s="321" t="s">
        <v>423</v>
      </c>
      <c r="P8" s="319">
        <v>3</v>
      </c>
      <c r="Q8" s="319">
        <v>4</v>
      </c>
      <c r="R8" s="320">
        <f t="shared" si="5"/>
        <v>12</v>
      </c>
      <c r="S8" s="319">
        <v>9</v>
      </c>
      <c r="T8" s="319">
        <f t="shared" si="6"/>
        <v>3</v>
      </c>
      <c r="U8" s="318" t="s">
        <v>424</v>
      </c>
      <c r="V8" s="375" t="s">
        <v>425</v>
      </c>
      <c r="W8" s="330" t="s">
        <v>426</v>
      </c>
    </row>
    <row r="9" spans="1:24" ht="270.75">
      <c r="A9" s="325">
        <v>3</v>
      </c>
      <c r="B9" s="324">
        <v>44312</v>
      </c>
      <c r="C9" s="323" t="s">
        <v>427</v>
      </c>
      <c r="D9" s="401" t="s">
        <v>428</v>
      </c>
      <c r="E9" s="319">
        <v>4</v>
      </c>
      <c r="F9" s="319">
        <v>3</v>
      </c>
      <c r="G9" s="325">
        <v>12</v>
      </c>
      <c r="H9" s="319">
        <v>12</v>
      </c>
      <c r="I9" s="319">
        <f t="shared" si="0"/>
        <v>0</v>
      </c>
      <c r="J9" s="319">
        <f t="shared" si="1"/>
        <v>0</v>
      </c>
      <c r="K9" s="319">
        <f t="shared" si="2"/>
        <v>0</v>
      </c>
      <c r="L9" s="319">
        <f t="shared" si="3"/>
        <v>0</v>
      </c>
      <c r="M9" s="319">
        <f t="shared" si="4"/>
        <v>0</v>
      </c>
      <c r="N9" s="318" t="s">
        <v>429</v>
      </c>
      <c r="O9" s="321" t="s">
        <v>430</v>
      </c>
      <c r="P9" s="319">
        <v>3</v>
      </c>
      <c r="Q9" s="319">
        <v>2</v>
      </c>
      <c r="R9" s="320">
        <f t="shared" si="5"/>
        <v>6</v>
      </c>
      <c r="S9" s="319">
        <v>3</v>
      </c>
      <c r="T9" s="319">
        <f t="shared" si="6"/>
        <v>3</v>
      </c>
      <c r="U9" s="318" t="s">
        <v>431</v>
      </c>
      <c r="V9" s="375" t="s">
        <v>432</v>
      </c>
      <c r="W9" s="317" t="s">
        <v>433</v>
      </c>
    </row>
    <row r="10" spans="1:24" ht="406.5" customHeight="1">
      <c r="A10" s="325">
        <v>4</v>
      </c>
      <c r="B10" s="324">
        <v>44312</v>
      </c>
      <c r="C10" s="323" t="s">
        <v>434</v>
      </c>
      <c r="D10" s="401" t="s">
        <v>435</v>
      </c>
      <c r="E10" s="319">
        <v>2</v>
      </c>
      <c r="F10" s="319">
        <v>3</v>
      </c>
      <c r="G10" s="325">
        <f t="shared" ref="G10:G16" si="7">SUM(E10*F10)</f>
        <v>6</v>
      </c>
      <c r="H10" s="319">
        <v>6</v>
      </c>
      <c r="I10" s="319">
        <f t="shared" si="0"/>
        <v>0</v>
      </c>
      <c r="J10" s="319">
        <f t="shared" si="1"/>
        <v>0</v>
      </c>
      <c r="K10" s="319">
        <f t="shared" si="2"/>
        <v>0</v>
      </c>
      <c r="L10" s="319">
        <f t="shared" si="3"/>
        <v>0</v>
      </c>
      <c r="M10" s="319">
        <f t="shared" si="4"/>
        <v>0</v>
      </c>
      <c r="N10" s="321" t="s">
        <v>436</v>
      </c>
      <c r="O10" s="321" t="s">
        <v>437</v>
      </c>
      <c r="P10" s="319">
        <v>2</v>
      </c>
      <c r="Q10" s="319">
        <v>2</v>
      </c>
      <c r="R10" s="320">
        <f t="shared" si="5"/>
        <v>4</v>
      </c>
      <c r="S10" s="319">
        <v>4</v>
      </c>
      <c r="T10" s="319">
        <f t="shared" si="6"/>
        <v>0</v>
      </c>
      <c r="U10" s="318" t="s">
        <v>438</v>
      </c>
      <c r="V10" s="321" t="s">
        <v>439</v>
      </c>
      <c r="W10" s="317" t="s">
        <v>440</v>
      </c>
    </row>
    <row r="11" spans="1:24" ht="228">
      <c r="A11" s="325">
        <v>5</v>
      </c>
      <c r="B11" s="324">
        <v>44312</v>
      </c>
      <c r="C11" s="323" t="s">
        <v>441</v>
      </c>
      <c r="D11" s="401" t="s">
        <v>442</v>
      </c>
      <c r="E11" s="319">
        <v>4</v>
      </c>
      <c r="F11" s="319">
        <v>2</v>
      </c>
      <c r="G11" s="325">
        <f t="shared" si="7"/>
        <v>8</v>
      </c>
      <c r="H11" s="319">
        <v>8</v>
      </c>
      <c r="I11" s="319">
        <f t="shared" si="0"/>
        <v>0</v>
      </c>
      <c r="J11" s="319">
        <f t="shared" si="1"/>
        <v>0</v>
      </c>
      <c r="K11" s="319">
        <f t="shared" si="2"/>
        <v>0</v>
      </c>
      <c r="L11" s="319">
        <f t="shared" si="3"/>
        <v>0</v>
      </c>
      <c r="M11" s="319">
        <f t="shared" si="4"/>
        <v>0</v>
      </c>
      <c r="N11" s="321" t="s">
        <v>443</v>
      </c>
      <c r="O11" s="321" t="s">
        <v>444</v>
      </c>
      <c r="P11" s="319">
        <v>3</v>
      </c>
      <c r="Q11" s="319">
        <v>4</v>
      </c>
      <c r="R11" s="320">
        <f t="shared" si="5"/>
        <v>12</v>
      </c>
      <c r="S11" s="319">
        <v>9</v>
      </c>
      <c r="T11" s="319">
        <f t="shared" si="6"/>
        <v>3</v>
      </c>
      <c r="U11" s="377" t="s">
        <v>445</v>
      </c>
      <c r="V11" s="375" t="s">
        <v>446</v>
      </c>
      <c r="W11" s="317" t="s">
        <v>447</v>
      </c>
    </row>
    <row r="12" spans="1:24" ht="408.75" customHeight="1">
      <c r="A12" s="328">
        <v>6</v>
      </c>
      <c r="B12" s="324">
        <v>44312</v>
      </c>
      <c r="C12" s="323" t="s">
        <v>448</v>
      </c>
      <c r="D12" s="402" t="s">
        <v>449</v>
      </c>
      <c r="E12" s="319">
        <v>3</v>
      </c>
      <c r="F12" s="319">
        <v>3</v>
      </c>
      <c r="G12" s="325">
        <f t="shared" si="7"/>
        <v>9</v>
      </c>
      <c r="H12" s="319">
        <v>9</v>
      </c>
      <c r="I12" s="319">
        <f t="shared" si="0"/>
        <v>0</v>
      </c>
      <c r="J12" s="319">
        <f t="shared" si="1"/>
        <v>0</v>
      </c>
      <c r="K12" s="319">
        <f t="shared" si="2"/>
        <v>0</v>
      </c>
      <c r="L12" s="319">
        <f t="shared" si="3"/>
        <v>0</v>
      </c>
      <c r="M12" s="319">
        <f t="shared" si="4"/>
        <v>0</v>
      </c>
      <c r="N12" s="401" t="s">
        <v>450</v>
      </c>
      <c r="O12" s="321" t="s">
        <v>451</v>
      </c>
      <c r="P12" s="319">
        <v>3</v>
      </c>
      <c r="Q12" s="319">
        <v>2</v>
      </c>
      <c r="R12" s="320">
        <f t="shared" si="5"/>
        <v>6</v>
      </c>
      <c r="S12" s="319">
        <v>6</v>
      </c>
      <c r="T12" s="319">
        <f t="shared" si="6"/>
        <v>0</v>
      </c>
      <c r="U12" s="377" t="s">
        <v>452</v>
      </c>
      <c r="V12" s="375" t="s">
        <v>453</v>
      </c>
      <c r="W12" s="317" t="s">
        <v>454</v>
      </c>
    </row>
    <row r="13" spans="1:24" ht="299.25">
      <c r="A13" s="325">
        <v>7</v>
      </c>
      <c r="B13" s="324">
        <v>44312</v>
      </c>
      <c r="C13" s="323" t="s">
        <v>455</v>
      </c>
      <c r="D13" s="401" t="s">
        <v>456</v>
      </c>
      <c r="E13" s="319">
        <v>4</v>
      </c>
      <c r="F13" s="319">
        <v>2</v>
      </c>
      <c r="G13" s="325">
        <f t="shared" si="7"/>
        <v>8</v>
      </c>
      <c r="H13" s="319">
        <v>8</v>
      </c>
      <c r="I13" s="319">
        <f t="shared" si="0"/>
        <v>0</v>
      </c>
      <c r="J13" s="319">
        <f t="shared" si="1"/>
        <v>0</v>
      </c>
      <c r="K13" s="319">
        <f t="shared" si="2"/>
        <v>0</v>
      </c>
      <c r="L13" s="319">
        <f t="shared" si="3"/>
        <v>0</v>
      </c>
      <c r="M13" s="319">
        <f t="shared" si="4"/>
        <v>0</v>
      </c>
      <c r="N13" s="321" t="s">
        <v>457</v>
      </c>
      <c r="O13" s="321" t="s">
        <v>458</v>
      </c>
      <c r="P13" s="319">
        <v>3</v>
      </c>
      <c r="Q13" s="319">
        <v>2</v>
      </c>
      <c r="R13" s="320">
        <f t="shared" si="5"/>
        <v>6</v>
      </c>
      <c r="S13" s="319">
        <v>6</v>
      </c>
      <c r="T13" s="319">
        <f t="shared" si="6"/>
        <v>0</v>
      </c>
      <c r="U13" s="318" t="s">
        <v>459</v>
      </c>
      <c r="V13" s="375" t="s">
        <v>460</v>
      </c>
      <c r="W13" s="317" t="s">
        <v>440</v>
      </c>
    </row>
    <row r="14" spans="1:24" ht="199.5">
      <c r="A14" s="327">
        <v>8</v>
      </c>
      <c r="B14" s="324">
        <v>44312</v>
      </c>
      <c r="C14" s="323" t="s">
        <v>455</v>
      </c>
      <c r="D14" s="401" t="s">
        <v>461</v>
      </c>
      <c r="E14" s="319">
        <v>3</v>
      </c>
      <c r="F14" s="319">
        <v>2</v>
      </c>
      <c r="G14" s="325">
        <f t="shared" si="7"/>
        <v>6</v>
      </c>
      <c r="H14" s="319">
        <v>6</v>
      </c>
      <c r="I14" s="319">
        <f t="shared" si="0"/>
        <v>0</v>
      </c>
      <c r="J14" s="319">
        <f t="shared" si="1"/>
        <v>0</v>
      </c>
      <c r="K14" s="319">
        <f t="shared" si="2"/>
        <v>0</v>
      </c>
      <c r="L14" s="319">
        <f t="shared" si="3"/>
        <v>0</v>
      </c>
      <c r="M14" s="319">
        <f t="shared" si="4"/>
        <v>0</v>
      </c>
      <c r="N14" s="321" t="s">
        <v>457</v>
      </c>
      <c r="O14" s="321" t="s">
        <v>462</v>
      </c>
      <c r="P14" s="319">
        <v>3</v>
      </c>
      <c r="Q14" s="319">
        <v>1</v>
      </c>
      <c r="R14" s="320">
        <f t="shared" si="5"/>
        <v>3</v>
      </c>
      <c r="S14" s="319">
        <v>3</v>
      </c>
      <c r="T14" s="319">
        <f t="shared" si="6"/>
        <v>0</v>
      </c>
      <c r="U14" s="318" t="s">
        <v>463</v>
      </c>
      <c r="V14" s="321" t="s">
        <v>464</v>
      </c>
      <c r="W14" s="317" t="s">
        <v>440</v>
      </c>
    </row>
    <row r="15" spans="1:24" ht="285">
      <c r="A15" s="325">
        <v>9</v>
      </c>
      <c r="B15" s="324">
        <v>44312</v>
      </c>
      <c r="C15" s="323" t="s">
        <v>465</v>
      </c>
      <c r="D15" s="401" t="s">
        <v>466</v>
      </c>
      <c r="E15" s="319">
        <v>4</v>
      </c>
      <c r="F15" s="319">
        <v>2</v>
      </c>
      <c r="G15" s="325">
        <f t="shared" si="7"/>
        <v>8</v>
      </c>
      <c r="H15" s="319">
        <v>8</v>
      </c>
      <c r="I15" s="319">
        <f t="shared" si="0"/>
        <v>0</v>
      </c>
      <c r="J15" s="319">
        <f t="shared" si="1"/>
        <v>0</v>
      </c>
      <c r="K15" s="319">
        <f t="shared" si="2"/>
        <v>0</v>
      </c>
      <c r="L15" s="319">
        <f t="shared" si="3"/>
        <v>0</v>
      </c>
      <c r="M15" s="319">
        <f t="shared" si="4"/>
        <v>0</v>
      </c>
      <c r="N15" s="321" t="s">
        <v>467</v>
      </c>
      <c r="O15" s="321" t="s">
        <v>468</v>
      </c>
      <c r="P15" s="319">
        <v>2</v>
      </c>
      <c r="Q15" s="319">
        <v>2</v>
      </c>
      <c r="R15" s="320">
        <f t="shared" si="5"/>
        <v>4</v>
      </c>
      <c r="S15" s="319">
        <v>4</v>
      </c>
      <c r="T15" s="319">
        <f t="shared" si="6"/>
        <v>0</v>
      </c>
      <c r="U15" s="377" t="s">
        <v>469</v>
      </c>
      <c r="V15" s="321" t="s">
        <v>470</v>
      </c>
      <c r="W15" s="317" t="s">
        <v>433</v>
      </c>
    </row>
    <row r="16" spans="1:24" ht="342">
      <c r="A16" s="326">
        <v>10</v>
      </c>
      <c r="B16" s="324">
        <v>44312</v>
      </c>
      <c r="C16" s="323" t="s">
        <v>471</v>
      </c>
      <c r="D16" s="401" t="s">
        <v>472</v>
      </c>
      <c r="E16" s="319">
        <v>4</v>
      </c>
      <c r="F16" s="319">
        <v>2</v>
      </c>
      <c r="G16" s="325">
        <f t="shared" si="7"/>
        <v>8</v>
      </c>
      <c r="H16" s="319">
        <v>8</v>
      </c>
      <c r="I16" s="319">
        <f t="shared" si="0"/>
        <v>0</v>
      </c>
      <c r="J16" s="319">
        <f t="shared" si="1"/>
        <v>0</v>
      </c>
      <c r="K16" s="319">
        <f t="shared" si="2"/>
        <v>0</v>
      </c>
      <c r="L16" s="319">
        <f t="shared" si="3"/>
        <v>0</v>
      </c>
      <c r="M16" s="319">
        <f t="shared" si="4"/>
        <v>0</v>
      </c>
      <c r="N16" s="318" t="s">
        <v>473</v>
      </c>
      <c r="O16" s="375" t="s">
        <v>474</v>
      </c>
      <c r="P16" s="319">
        <v>3</v>
      </c>
      <c r="Q16" s="319">
        <v>1</v>
      </c>
      <c r="R16" s="320">
        <f t="shared" si="5"/>
        <v>3</v>
      </c>
      <c r="S16" s="319">
        <v>6</v>
      </c>
      <c r="T16" s="319">
        <f t="shared" si="6"/>
        <v>-3</v>
      </c>
      <c r="U16" s="318" t="s">
        <v>475</v>
      </c>
      <c r="V16" s="321" t="s">
        <v>476</v>
      </c>
      <c r="W16" s="317" t="s">
        <v>477</v>
      </c>
    </row>
    <row r="17" spans="1:48" ht="409.5">
      <c r="A17" s="326">
        <v>11</v>
      </c>
      <c r="B17" s="324">
        <v>44596</v>
      </c>
      <c r="C17" s="323" t="s">
        <v>478</v>
      </c>
      <c r="D17" s="401" t="s">
        <v>479</v>
      </c>
      <c r="E17" s="319">
        <v>3</v>
      </c>
      <c r="F17" s="319">
        <v>3</v>
      </c>
      <c r="G17" s="325">
        <v>9</v>
      </c>
      <c r="H17" s="319">
        <v>9</v>
      </c>
      <c r="I17" s="319">
        <f t="shared" si="0"/>
        <v>0</v>
      </c>
      <c r="J17" s="319"/>
      <c r="K17" s="319"/>
      <c r="L17" s="319"/>
      <c r="M17" s="319"/>
      <c r="N17" s="318" t="s">
        <v>480</v>
      </c>
      <c r="O17" s="321" t="s">
        <v>481</v>
      </c>
      <c r="P17" s="319">
        <v>3</v>
      </c>
      <c r="Q17" s="319">
        <v>1</v>
      </c>
      <c r="R17" s="320">
        <f t="shared" si="5"/>
        <v>3</v>
      </c>
      <c r="S17" s="319">
        <v>6</v>
      </c>
      <c r="T17" s="319">
        <f t="shared" si="6"/>
        <v>-3</v>
      </c>
      <c r="U17" s="377" t="s">
        <v>482</v>
      </c>
      <c r="V17" s="461" t="s">
        <v>483</v>
      </c>
      <c r="W17" s="317" t="s">
        <v>484</v>
      </c>
    </row>
    <row r="18" spans="1:48" ht="409.5">
      <c r="A18" s="325">
        <v>12</v>
      </c>
      <c r="B18" s="324">
        <v>44312</v>
      </c>
      <c r="C18" s="323" t="s">
        <v>485</v>
      </c>
      <c r="D18" s="401" t="s">
        <v>486</v>
      </c>
      <c r="E18" s="319">
        <v>4</v>
      </c>
      <c r="F18" s="319">
        <v>2</v>
      </c>
      <c r="G18" s="325">
        <f>SUM(E18*F18)</f>
        <v>8</v>
      </c>
      <c r="H18" s="319">
        <v>8</v>
      </c>
      <c r="I18" s="319">
        <f t="shared" si="0"/>
        <v>0</v>
      </c>
      <c r="J18" s="319">
        <f>IF(C18="open",G18,0)</f>
        <v>0</v>
      </c>
      <c r="K18" s="319">
        <f>IF(J18&gt;0,1,0)</f>
        <v>0</v>
      </c>
      <c r="L18" s="319">
        <f>IF(C18="being mitigated",G18,0)</f>
        <v>0</v>
      </c>
      <c r="M18" s="319">
        <f>IF(L18&gt;0,1,0)</f>
        <v>0</v>
      </c>
      <c r="N18" s="321" t="s">
        <v>487</v>
      </c>
      <c r="O18" s="375" t="s">
        <v>488</v>
      </c>
      <c r="P18" s="319">
        <v>3</v>
      </c>
      <c r="Q18" s="319">
        <v>4</v>
      </c>
      <c r="R18" s="320">
        <f t="shared" si="5"/>
        <v>12</v>
      </c>
      <c r="S18" s="319">
        <v>9</v>
      </c>
      <c r="T18" s="319">
        <f t="shared" si="6"/>
        <v>3</v>
      </c>
      <c r="U18" s="318" t="s">
        <v>489</v>
      </c>
      <c r="V18" s="321" t="s">
        <v>490</v>
      </c>
      <c r="W18" s="317" t="s">
        <v>484</v>
      </c>
      <c r="X18" s="460"/>
    </row>
    <row r="19" spans="1:48" ht="409.5">
      <c r="A19" s="325">
        <v>13</v>
      </c>
      <c r="B19" s="324">
        <v>44312</v>
      </c>
      <c r="C19" s="323" t="s">
        <v>491</v>
      </c>
      <c r="D19" s="401" t="s">
        <v>492</v>
      </c>
      <c r="E19" s="319">
        <v>4</v>
      </c>
      <c r="F19" s="319">
        <v>2</v>
      </c>
      <c r="G19" s="322">
        <f>SUM(E19*F19)</f>
        <v>8</v>
      </c>
      <c r="H19" s="319">
        <v>8</v>
      </c>
      <c r="I19" s="319">
        <v>0</v>
      </c>
      <c r="J19" s="319">
        <f>IF(C19="open",G19,0)</f>
        <v>0</v>
      </c>
      <c r="K19" s="319">
        <f>IF(J19&gt;0,1,0)</f>
        <v>0</v>
      </c>
      <c r="L19" s="319">
        <f>IF(C19="being mitigated",G19,0)</f>
        <v>0</v>
      </c>
      <c r="M19" s="319">
        <f>IF(L19&gt;0,1,0)</f>
        <v>0</v>
      </c>
      <c r="N19" s="321" t="s">
        <v>493</v>
      </c>
      <c r="O19" s="375" t="s">
        <v>494</v>
      </c>
      <c r="P19" s="319">
        <v>3</v>
      </c>
      <c r="Q19" s="319">
        <v>2</v>
      </c>
      <c r="R19" s="320">
        <f t="shared" si="5"/>
        <v>6</v>
      </c>
      <c r="S19" s="319">
        <v>6</v>
      </c>
      <c r="T19" s="319">
        <f t="shared" si="6"/>
        <v>0</v>
      </c>
      <c r="U19" s="377" t="s">
        <v>495</v>
      </c>
      <c r="V19" s="375" t="s">
        <v>496</v>
      </c>
      <c r="W19" s="317" t="s">
        <v>497</v>
      </c>
      <c r="X19" s="307" t="s">
        <v>498</v>
      </c>
      <c r="Y19" s="307" t="s">
        <v>499</v>
      </c>
      <c r="AQ19" s="307" t="s">
        <v>500</v>
      </c>
      <c r="AV19" s="307" t="s">
        <v>501</v>
      </c>
    </row>
    <row r="20" spans="1:48" ht="196.5" customHeight="1">
      <c r="A20" s="325">
        <v>14</v>
      </c>
      <c r="B20" s="324">
        <v>44950</v>
      </c>
      <c r="C20" s="323" t="s">
        <v>502</v>
      </c>
      <c r="D20" s="401" t="s">
        <v>503</v>
      </c>
      <c r="E20" s="319">
        <v>4</v>
      </c>
      <c r="F20" s="319">
        <v>4</v>
      </c>
      <c r="G20" s="322">
        <f>SUM(E20*F20)</f>
        <v>16</v>
      </c>
      <c r="H20" s="319">
        <v>16</v>
      </c>
      <c r="I20" s="319">
        <v>0</v>
      </c>
      <c r="J20" s="319">
        <f>IF(C20="open",G20,0)</f>
        <v>0</v>
      </c>
      <c r="K20" s="319">
        <f>IF(J20&gt;0,1,0)</f>
        <v>0</v>
      </c>
      <c r="L20" s="319">
        <f>IF(C20="being mitigated",G20,0)</f>
        <v>0</v>
      </c>
      <c r="M20" s="319">
        <f>IF(L20&gt;0,1,0)</f>
        <v>0</v>
      </c>
      <c r="N20" s="365" t="s">
        <v>504</v>
      </c>
      <c r="O20" s="365" t="s">
        <v>505</v>
      </c>
      <c r="P20" s="319">
        <v>3</v>
      </c>
      <c r="Q20" s="319">
        <v>4</v>
      </c>
      <c r="R20" s="320">
        <f t="shared" si="5"/>
        <v>12</v>
      </c>
      <c r="S20" s="319">
        <v>12</v>
      </c>
      <c r="T20" s="319">
        <f t="shared" si="6"/>
        <v>0</v>
      </c>
      <c r="U20" s="376" t="s">
        <v>506</v>
      </c>
      <c r="V20" s="375" t="s">
        <v>507</v>
      </c>
      <c r="W20" s="317" t="s">
        <v>497</v>
      </c>
    </row>
    <row r="21" spans="1:48" ht="213" customHeight="1">
      <c r="A21" s="325">
        <v>15</v>
      </c>
      <c r="B21" s="324">
        <v>45225</v>
      </c>
      <c r="C21" s="323" t="s">
        <v>508</v>
      </c>
      <c r="D21" s="401" t="s">
        <v>509</v>
      </c>
      <c r="E21" s="319">
        <v>3</v>
      </c>
      <c r="F21" s="319">
        <v>3</v>
      </c>
      <c r="G21" s="322">
        <f>SUM(E21*F21)</f>
        <v>9</v>
      </c>
      <c r="H21" s="319">
        <v>9</v>
      </c>
      <c r="I21" s="319">
        <f>G21-H21</f>
        <v>0</v>
      </c>
      <c r="J21" s="319">
        <f>IF(C21="open",G21,0)</f>
        <v>0</v>
      </c>
      <c r="K21" s="319">
        <f>IF(J21&gt;0,1,0)</f>
        <v>0</v>
      </c>
      <c r="L21" s="319">
        <f>IF(C21="being mitigated",G21,0)</f>
        <v>0</v>
      </c>
      <c r="M21" s="319">
        <f>IF(L21&gt;0,1,0)</f>
        <v>0</v>
      </c>
      <c r="N21" s="365"/>
      <c r="O21" s="365" t="s">
        <v>510</v>
      </c>
      <c r="P21" s="319">
        <v>3</v>
      </c>
      <c r="Q21" s="319">
        <v>3</v>
      </c>
      <c r="R21" s="320">
        <f t="shared" si="5"/>
        <v>9</v>
      </c>
      <c r="S21" s="319">
        <v>6</v>
      </c>
      <c r="T21" s="319">
        <f t="shared" si="6"/>
        <v>3</v>
      </c>
      <c r="U21" s="374" t="s">
        <v>511</v>
      </c>
      <c r="V21" s="373" t="s">
        <v>512</v>
      </c>
      <c r="W21" s="317" t="s">
        <v>419</v>
      </c>
    </row>
    <row r="22" spans="1:48" ht="15">
      <c r="A22" s="389"/>
      <c r="B22" s="389"/>
      <c r="C22" s="389"/>
      <c r="D22" s="389"/>
      <c r="E22" s="316" t="s">
        <v>513</v>
      </c>
      <c r="F22" s="315" t="s">
        <v>251</v>
      </c>
      <c r="G22" s="314" t="s">
        <v>514</v>
      </c>
      <c r="H22" s="310"/>
      <c r="I22" s="310"/>
      <c r="J22" s="389"/>
      <c r="K22" s="389"/>
      <c r="L22" s="389"/>
      <c r="M22" s="389"/>
      <c r="N22" s="389"/>
      <c r="O22" s="389"/>
      <c r="P22" s="310"/>
      <c r="Q22" s="310" t="s">
        <v>513</v>
      </c>
      <c r="R22" s="314" t="s">
        <v>514</v>
      </c>
      <c r="S22" s="310"/>
      <c r="T22" s="310"/>
      <c r="U22" s="372"/>
      <c r="V22" s="389"/>
    </row>
    <row r="23" spans="1:48" ht="15">
      <c r="A23" s="389"/>
      <c r="B23" s="389"/>
      <c r="C23" s="389"/>
      <c r="D23" s="389"/>
      <c r="E23" s="310"/>
      <c r="F23" s="310" t="s">
        <v>252</v>
      </c>
      <c r="G23" s="313" t="s">
        <v>515</v>
      </c>
      <c r="H23" s="310"/>
      <c r="I23" s="310"/>
      <c r="J23" s="389"/>
      <c r="K23" s="389"/>
      <c r="L23" s="389"/>
      <c r="M23" s="389"/>
      <c r="N23" s="389"/>
      <c r="O23" s="389"/>
      <c r="P23" s="310"/>
      <c r="Q23" s="310"/>
      <c r="R23" s="312" t="s">
        <v>515</v>
      </c>
      <c r="S23" s="310"/>
      <c r="T23" s="310"/>
      <c r="U23" s="372"/>
      <c r="V23" s="389"/>
    </row>
    <row r="24" spans="1:48" ht="14.25">
      <c r="A24" s="389"/>
      <c r="B24" s="389"/>
      <c r="C24" s="389"/>
      <c r="D24" s="389"/>
      <c r="E24" s="310"/>
      <c r="F24" s="310" t="s">
        <v>253</v>
      </c>
      <c r="G24" s="311" t="s">
        <v>516</v>
      </c>
      <c r="H24" s="310"/>
      <c r="I24" s="310"/>
      <c r="J24" s="389"/>
      <c r="K24" s="389"/>
      <c r="L24" s="389"/>
      <c r="M24" s="389"/>
      <c r="N24" s="389"/>
      <c r="O24" s="389"/>
      <c r="P24" s="310"/>
      <c r="Q24" s="310"/>
      <c r="R24" s="311" t="s">
        <v>516</v>
      </c>
      <c r="S24" s="310"/>
      <c r="T24" s="310"/>
      <c r="U24" s="310"/>
      <c r="V24" s="389"/>
    </row>
    <row r="25" spans="1:48" ht="15">
      <c r="A25" s="389"/>
      <c r="B25" s="389"/>
      <c r="D25" s="389"/>
      <c r="E25" s="310"/>
      <c r="F25" s="310"/>
      <c r="G25" s="310"/>
      <c r="H25" s="310"/>
      <c r="I25" s="310"/>
      <c r="J25" s="389"/>
      <c r="K25" s="389"/>
      <c r="L25" s="389"/>
      <c r="M25" s="389"/>
      <c r="N25" s="389"/>
      <c r="O25" s="389"/>
      <c r="P25" s="310"/>
      <c r="Q25" s="310"/>
      <c r="R25" s="310"/>
      <c r="S25" s="310"/>
      <c r="T25" s="310"/>
      <c r="U25" s="372"/>
      <c r="V25" s="389"/>
    </row>
    <row r="26" spans="1:48" ht="15">
      <c r="C26" s="389"/>
      <c r="U26" s="372"/>
    </row>
    <row r="27" spans="1:48" ht="15">
      <c r="C27" s="389"/>
      <c r="U27" s="372"/>
    </row>
    <row r="9167" ht="85.5" customHeight="1"/>
  </sheetData>
  <autoFilter ref="A6:X24" xr:uid="{117738B2-0C05-48E1-AA39-D3911E65FA40}"/>
  <mergeCells count="9">
    <mergeCell ref="V1:W1"/>
    <mergeCell ref="V2:W2"/>
    <mergeCell ref="A2:D4"/>
    <mergeCell ref="P2:R2"/>
    <mergeCell ref="J4:K4"/>
    <mergeCell ref="P4:R4"/>
    <mergeCell ref="F2:I2"/>
    <mergeCell ref="F4:I4"/>
    <mergeCell ref="F3:I3"/>
  </mergeCells>
  <conditionalFormatting sqref="G7:G21 R7:R21">
    <cfRule type="cellIs" dxfId="108" priority="6" operator="between">
      <formula>12</formula>
      <formula>16</formula>
    </cfRule>
    <cfRule type="cellIs" dxfId="107" priority="7" operator="between">
      <formula>5</formula>
      <formula>11</formula>
    </cfRule>
    <cfRule type="cellIs" dxfId="106" priority="8" operator="between">
      <formula>0</formula>
      <formula>4</formula>
    </cfRule>
  </conditionalFormatting>
  <printOptions horizontalCentered="1"/>
  <pageMargins left="0.31496062992125984" right="0.31496062992125984" top="0.35433070866141736" bottom="0.55118110236220474" header="0.31496062992125984" footer="0.31496062992125984"/>
  <pageSetup paperSize="8" scale="36" fitToHeight="3" orientation="landscape" r:id="rId1"/>
  <headerFooter>
    <oddFooter>&amp;R&amp;Z&amp;F</oddFooter>
  </headerFooter>
  <drawing r:id="rId2"/>
  <extLst>
    <ext xmlns:x14="http://schemas.microsoft.com/office/spreadsheetml/2009/9/main" uri="{78C0D931-6437-407d-A8EE-F0AAD7539E65}">
      <x14:conditionalFormattings>
        <x14:conditionalFormatting xmlns:xm="http://schemas.microsoft.com/office/excel/2006/main">
          <x14:cfRule type="iconSet" priority="9" id="{72E85DCF-3D7B-1548-BEDA-3E32E40F18EA}">
            <x14:iconSet iconSet="3Arrows" custom="1">
              <x14:cfvo type="percent">
                <xm:f>0</xm:f>
              </x14:cfvo>
              <x14:cfvo type="num">
                <xm:f>0</xm:f>
              </x14:cfvo>
              <x14:cfvo type="num" gte="0">
                <xm:f>0</xm:f>
              </x14:cfvo>
              <x14:cfIcon iconSet="3Arrows" iconId="2"/>
              <x14:cfIcon iconSet="3Arrows" iconId="1"/>
              <x14:cfIcon iconSet="3Arrows" iconId="0"/>
            </x14:iconSet>
          </x14:cfRule>
          <xm:sqref>I7:I21</xm:sqref>
        </x14:conditionalFormatting>
        <x14:conditionalFormatting xmlns:xm="http://schemas.microsoft.com/office/excel/2006/main">
          <x14:cfRule type="iconSet" priority="1" id="{4BB0A5A2-4300-3D4C-8843-FBB5B4C6CD53}">
            <x14:iconSet iconSet="3Arrows" custom="1">
              <x14:cfvo type="percent">
                <xm:f>0</xm:f>
              </x14:cfvo>
              <x14:cfvo type="num">
                <xm:f>0</xm:f>
              </x14:cfvo>
              <x14:cfvo type="num" gte="0">
                <xm:f>0</xm:f>
              </x14:cfvo>
              <x14:cfIcon iconSet="3Arrows" iconId="2"/>
              <x14:cfIcon iconSet="3Arrows" iconId="1"/>
              <x14:cfIcon iconSet="3Arrows" iconId="0"/>
            </x14:iconSet>
          </x14:cfRule>
          <xm:sqref>T20:T21</xm:sqref>
        </x14:conditionalFormatting>
        <x14:conditionalFormatting xmlns:xm="http://schemas.microsoft.com/office/excel/2006/main">
          <x14:cfRule type="iconSet" priority="5" id="{CBFF56B3-93A6-FB45-9AD8-27CB127385AF}">
            <x14:iconSet iconSet="3Arrows" custom="1">
              <x14:cfvo type="percent">
                <xm:f>0</xm:f>
              </x14:cfvo>
              <x14:cfvo type="num">
                <xm:f>0</xm:f>
              </x14:cfvo>
              <x14:cfvo type="num" gte="0">
                <xm:f>0</xm:f>
              </x14:cfvo>
              <x14:cfIcon iconSet="3Arrows" iconId="2"/>
              <x14:cfIcon iconSet="3Arrows" iconId="1"/>
              <x14:cfIcon iconSet="3Arrows" iconId="0"/>
            </x14:iconSet>
          </x14:cfRule>
          <xm:sqref>T7:U7</xm:sqref>
        </x14:conditionalFormatting>
        <x14:conditionalFormatting xmlns:xm="http://schemas.microsoft.com/office/excel/2006/main">
          <x14:cfRule type="iconSet" priority="10" id="{4F4239CB-004F-EC49-A0B0-B07BC6E96D1F}">
            <x14:iconSet iconSet="3Arrows" custom="1">
              <x14:cfvo type="percent">
                <xm:f>0</xm:f>
              </x14:cfvo>
              <x14:cfvo type="num">
                <xm:f>0</xm:f>
              </x14:cfvo>
              <x14:cfvo type="num" gte="0">
                <xm:f>0</xm:f>
              </x14:cfvo>
              <x14:cfIcon iconSet="3Arrows" iconId="2"/>
              <x14:cfIcon iconSet="3Arrows" iconId="1"/>
              <x14:cfIcon iconSet="3Arrows" iconId="0"/>
            </x14:iconSet>
          </x14:cfRule>
          <xm:sqref>T8:U8 T9:T11 T12:U19</xm:sqref>
        </x14:conditionalFormatting>
        <x14:conditionalFormatting xmlns:xm="http://schemas.microsoft.com/office/excel/2006/main">
          <x14:cfRule type="iconSet" priority="2" id="{E00C9FAB-9161-AF47-AB67-64B9C8BD2EDE}">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4" id="{239295A8-C5E2-B849-9B51-A0C27DB46D33}">
            <x14:iconSet iconSet="3Arrows" custom="1">
              <x14:cfvo type="percent">
                <xm:f>0</xm:f>
              </x14:cfvo>
              <x14:cfvo type="num">
                <xm:f>0</xm:f>
              </x14:cfvo>
              <x14:cfvo type="num" gte="0">
                <xm:f>0</xm:f>
              </x14:cfvo>
              <x14:cfIcon iconSet="3Arrows" iconId="2"/>
              <x14:cfIcon iconSet="3Arrows" iconId="1"/>
              <x14:cfIcon iconSet="3Arrows" iconId="0"/>
            </x14:iconSet>
          </x14:cfRule>
          <xm:sqref>U10</xm:sqref>
        </x14:conditionalFormatting>
        <x14:conditionalFormatting xmlns:xm="http://schemas.microsoft.com/office/excel/2006/main">
          <x14:cfRule type="iconSet" priority="3" id="{DC5A692B-3504-1B49-BF12-CA81E1716123}">
            <x14:iconSet iconSet="3Arrows" custom="1">
              <x14:cfvo type="percent">
                <xm:f>0</xm:f>
              </x14:cfvo>
              <x14:cfvo type="num">
                <xm:f>0</xm:f>
              </x14:cfvo>
              <x14:cfvo type="num" gte="0">
                <xm:f>0</xm:f>
              </x14:cfvo>
              <x14:cfIcon iconSet="3Arrows" iconId="2"/>
              <x14:cfIcon iconSet="3Arrows" iconId="1"/>
              <x14:cfIcon iconSet="3Arrows" iconId="0"/>
            </x14:iconSet>
          </x14:cfRule>
          <xm:sqref>U11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5830861add9948713644ded43e936709">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6cc3d7acaee63476a450bc0225d5efd6"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746CF5-133C-491B-B72B-4EF2E91584BF}">
  <ds:schemaRefs>
    <ds:schemaRef ds:uri="http://schemas.microsoft.com/sharepoint/v3/contenttype/forms"/>
  </ds:schemaRefs>
</ds:datastoreItem>
</file>

<file path=customXml/itemProps2.xml><?xml version="1.0" encoding="utf-8"?>
<ds:datastoreItem xmlns:ds="http://schemas.openxmlformats.org/officeDocument/2006/customXml" ds:itemID="{8B39D4AF-E517-48E7-A88A-21F601BA1116}">
  <ds:schemaRefs>
    <ds:schemaRef ds:uri="http://purl.org/dc/terms/"/>
    <ds:schemaRef ds:uri="http://purl.org/dc/elements/1.1/"/>
    <ds:schemaRef ds:uri="a6b0a586-1ef6-4ab0-a76d-2a440b27d74e"/>
    <ds:schemaRef ds:uri="http://schemas.microsoft.com/office/2006/metadata/properties"/>
    <ds:schemaRef ds:uri="http://www.w3.org/XML/1998/namespac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425f2454-5a42-4da4-acc9-1421f5b84bd7"/>
  </ds:schemaRefs>
</ds:datastoreItem>
</file>

<file path=customXml/itemProps3.xml><?xml version="1.0" encoding="utf-8"?>
<ds:datastoreItem xmlns:ds="http://schemas.openxmlformats.org/officeDocument/2006/customXml" ds:itemID="{AD6A1013-3DC4-4E06-A6FC-A1CF2C737C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19</vt:i4>
      </vt:variant>
    </vt:vector>
  </HeadingPairs>
  <TitlesOfParts>
    <vt:vector size="34" baseType="lpstr">
      <vt:lpstr>Title Page</vt:lpstr>
      <vt:lpstr>Contents &amp; Notes</vt:lpstr>
      <vt:lpstr>Regional Strat Risk Reg Summary</vt:lpstr>
      <vt:lpstr>Regional Strat Risk Reg</vt:lpstr>
      <vt:lpstr>Strat Risk Appetite</vt:lpstr>
      <vt:lpstr>Strat Risk Profile &amp; Scorin</vt:lpstr>
      <vt:lpstr>BP Risk Register</vt:lpstr>
      <vt:lpstr>BP Risk Profile &amp; Scoring</vt:lpstr>
      <vt:lpstr>SLC Strategic Risk Register</vt:lpstr>
      <vt:lpstr>SLC Summary</vt:lpstr>
      <vt:lpstr>SLC Quality Indicators</vt:lpstr>
      <vt:lpstr>SLC Scoring</vt:lpstr>
      <vt:lpstr>Number tracking</vt:lpstr>
      <vt:lpstr>Archive</vt:lpstr>
      <vt:lpstr>Sheet1</vt:lpstr>
      <vt:lpstr>'SLC Quality Indicators'!_GoBack</vt:lpstr>
      <vt:lpstr>'SLC Scoring'!_GoBack</vt:lpstr>
      <vt:lpstr>'SLC Strategic Risk Register'!_GoBack</vt:lpstr>
      <vt:lpstr>'SLC Summary'!_GoBack</vt:lpstr>
      <vt:lpstr>Archive!Print_Area</vt:lpstr>
      <vt:lpstr>'BP Risk Profile &amp; Scoring'!Print_Area</vt:lpstr>
      <vt:lpstr>'BP Risk Register'!Print_Area</vt:lpstr>
      <vt:lpstr>'Regional Strat Risk Reg'!Print_Area</vt:lpstr>
      <vt:lpstr>'Regional Strat Risk Reg Summary'!Print_Area</vt:lpstr>
      <vt:lpstr>'SLC Strategic Risk Register'!Print_Area</vt:lpstr>
      <vt:lpstr>'SLC Summary'!Print_Area</vt:lpstr>
      <vt:lpstr>'Strat Risk Appetite'!Print_Area</vt:lpstr>
      <vt:lpstr>'Strat Risk Profile &amp; Scorin'!Print_Area</vt:lpstr>
      <vt:lpstr>'Title Page'!Print_Area</vt:lpstr>
      <vt:lpstr>Archive!Print_Titles</vt:lpstr>
      <vt:lpstr>'BP Risk Register'!Print_Titles</vt:lpstr>
      <vt:lpstr>'Regional Strat Risk Reg'!Print_Titles</vt:lpstr>
      <vt:lpstr>'Regional Strat Risk Reg Summary'!Print_Titles</vt:lpstr>
      <vt:lpstr>'SLC Strategic Risk Register'!Print_Titles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Ferguson</dc:creator>
  <cp:keywords/>
  <dc:description/>
  <cp:lastModifiedBy>Morag Tyrrell</cp:lastModifiedBy>
  <cp:revision/>
  <dcterms:created xsi:type="dcterms:W3CDTF">1998-07-10T10:41:11Z</dcterms:created>
  <dcterms:modified xsi:type="dcterms:W3CDTF">2024-10-23T08:07:20Z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